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urm\Downloads\"/>
    </mc:Choice>
  </mc:AlternateContent>
  <xr:revisionPtr revIDLastSave="0" documentId="8_{E2BDFD84-4731-4736-B27C-06C8FDB4B059}" xr6:coauthVersionLast="47" xr6:coauthVersionMax="47" xr10:uidLastSave="{00000000-0000-0000-0000-000000000000}"/>
  <bookViews>
    <workbookView xWindow="-110" yWindow="-110" windowWidth="19420" windowHeight="10300" firstSheet="6" activeTab="9" xr2:uid="{B44B3249-ADCF-CB44-8C1E-181EBA6D7EDD}"/>
  </bookViews>
  <sheets>
    <sheet name="startup cost" sheetId="11" r:id="rId1"/>
    <sheet name="income statement 1" sheetId="12" r:id="rId2"/>
    <sheet name="Income Statement Year 2 " sheetId="2" r:id="rId3"/>
    <sheet name="Income Statement Year 3" sheetId="3" r:id="rId4"/>
    <sheet name="Cash Flow Year 1 " sheetId="4" r:id="rId5"/>
    <sheet name="Cash Flow Year 2" sheetId="5" r:id="rId6"/>
    <sheet name="Cash Flow Year 3" sheetId="6" r:id="rId7"/>
    <sheet name="balance sheet year 1" sheetId="8" r:id="rId8"/>
    <sheet name="balance sheet year 2 " sheetId="9" r:id="rId9"/>
    <sheet name="balance sheet year 3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6" l="1"/>
  <c r="L22" i="6"/>
  <c r="K22" i="6"/>
  <c r="J22" i="6"/>
  <c r="I22" i="6"/>
  <c r="H22" i="6"/>
  <c r="G22" i="6"/>
  <c r="F22" i="6"/>
  <c r="E22" i="6"/>
  <c r="D22" i="6"/>
  <c r="C22" i="6"/>
  <c r="B22" i="6"/>
  <c r="M21" i="6"/>
  <c r="L21" i="6"/>
  <c r="K21" i="6"/>
  <c r="J21" i="6"/>
  <c r="I21" i="6"/>
  <c r="H21" i="6"/>
  <c r="G21" i="6"/>
  <c r="F21" i="6"/>
  <c r="E21" i="6"/>
  <c r="D21" i="6"/>
  <c r="C21" i="6"/>
  <c r="B21" i="6"/>
  <c r="M20" i="6"/>
  <c r="L20" i="6"/>
  <c r="L23" i="6" s="1"/>
  <c r="K20" i="6"/>
  <c r="J20" i="6"/>
  <c r="I20" i="6"/>
  <c r="H20" i="6"/>
  <c r="G20" i="6"/>
  <c r="F20" i="6"/>
  <c r="E20" i="6"/>
  <c r="E23" i="6" s="1"/>
  <c r="D20" i="6"/>
  <c r="C20" i="6"/>
  <c r="B20" i="6"/>
  <c r="B19" i="6"/>
  <c r="M22" i="5"/>
  <c r="L22" i="5"/>
  <c r="K22" i="5"/>
  <c r="J22" i="5"/>
  <c r="I22" i="5"/>
  <c r="H22" i="5"/>
  <c r="G22" i="5"/>
  <c r="F22" i="5"/>
  <c r="F23" i="5" s="1"/>
  <c r="E22" i="5"/>
  <c r="D22" i="5"/>
  <c r="C22" i="5"/>
  <c r="B22" i="5"/>
  <c r="M21" i="5"/>
  <c r="L21" i="5"/>
  <c r="K21" i="5"/>
  <c r="J21" i="5"/>
  <c r="I21" i="5"/>
  <c r="H21" i="5"/>
  <c r="G21" i="5"/>
  <c r="F21" i="5"/>
  <c r="E21" i="5"/>
  <c r="D21" i="5"/>
  <c r="C21" i="5"/>
  <c r="B21" i="5"/>
  <c r="L20" i="5"/>
  <c r="K20" i="5"/>
  <c r="J20" i="5"/>
  <c r="I20" i="5"/>
  <c r="H20" i="5"/>
  <c r="G20" i="5"/>
  <c r="F20" i="5"/>
  <c r="E20" i="5"/>
  <c r="D20" i="5"/>
  <c r="C20" i="5"/>
  <c r="B20" i="5"/>
  <c r="B19" i="5"/>
  <c r="M21" i="4"/>
  <c r="L21" i="4"/>
  <c r="K21" i="4"/>
  <c r="J21" i="4"/>
  <c r="I21" i="4"/>
  <c r="H21" i="4"/>
  <c r="G21" i="4"/>
  <c r="F21" i="4"/>
  <c r="E21" i="4"/>
  <c r="D21" i="4"/>
  <c r="C21" i="4"/>
  <c r="B21" i="4"/>
  <c r="M22" i="4"/>
  <c r="L22" i="4"/>
  <c r="K22" i="4"/>
  <c r="J22" i="4"/>
  <c r="I22" i="4"/>
  <c r="H22" i="4"/>
  <c r="G22" i="4"/>
  <c r="F22" i="4"/>
  <c r="E22" i="4"/>
  <c r="D22" i="4"/>
  <c r="C22" i="4"/>
  <c r="B22" i="4"/>
  <c r="B20" i="4"/>
  <c r="B19" i="4" a="1"/>
  <c r="B19" i="4" s="1"/>
  <c r="B14" i="6" a="1"/>
  <c r="B14" i="6" s="1"/>
  <c r="B16" i="6" s="1"/>
  <c r="B6" i="6" a="1"/>
  <c r="B6" i="6" s="1"/>
  <c r="B9" i="6" s="1"/>
  <c r="B3" i="6"/>
  <c r="B14" i="5" a="1"/>
  <c r="B14" i="5" s="1"/>
  <c r="B16" i="5" s="1"/>
  <c r="B6" i="5" a="1"/>
  <c r="B6" i="5" s="1"/>
  <c r="B9" i="5" s="1"/>
  <c r="M23" i="6"/>
  <c r="I23" i="6"/>
  <c r="M23" i="5"/>
  <c r="J23" i="5"/>
  <c r="I23" i="5"/>
  <c r="E23" i="5"/>
  <c r="B23" i="5"/>
  <c r="L23" i="5"/>
  <c r="B14" i="4" a="1"/>
  <c r="B14" i="4" s="1"/>
  <c r="B16" i="4" s="1"/>
  <c r="B6" i="4" a="1"/>
  <c r="B6" i="4" s="1"/>
  <c r="B9" i="4" s="1"/>
  <c r="B3" i="4"/>
  <c r="B23" i="6" l="1"/>
  <c r="B26" i="6"/>
  <c r="B29" i="6" s="1"/>
  <c r="B26" i="5"/>
  <c r="B29" i="5" s="1"/>
  <c r="B23" i="4"/>
  <c r="B11" i="6"/>
  <c r="B28" i="6" s="1"/>
  <c r="F23" i="6"/>
  <c r="J23" i="6"/>
  <c r="C23" i="6"/>
  <c r="G23" i="6"/>
  <c r="K23" i="6"/>
  <c r="D23" i="6"/>
  <c r="H23" i="6"/>
  <c r="C23" i="5"/>
  <c r="G23" i="5"/>
  <c r="K23" i="5"/>
  <c r="D23" i="5"/>
  <c r="H23" i="5"/>
  <c r="B11" i="4"/>
  <c r="B28" i="4" s="1"/>
  <c r="B26" i="4"/>
  <c r="B29" i="4" s="1"/>
  <c r="B31" i="6" l="1"/>
  <c r="B33" i="6" s="1"/>
  <c r="C3" i="6" s="1"/>
  <c r="N23" i="6"/>
  <c r="N23" i="5"/>
  <c r="B31" i="4"/>
  <c r="B33" i="4" s="1"/>
  <c r="C3" i="4" s="1"/>
  <c r="O20" i="3" l="1"/>
  <c r="N20" i="3"/>
  <c r="M20" i="3"/>
  <c r="L20" i="3"/>
  <c r="K20" i="3"/>
  <c r="J20" i="3"/>
  <c r="I20" i="3"/>
  <c r="H20" i="3"/>
  <c r="G20" i="3"/>
  <c r="F20" i="3"/>
  <c r="E20" i="3"/>
  <c r="D20" i="3"/>
  <c r="O7" i="3"/>
  <c r="N7" i="3"/>
  <c r="M7" i="3"/>
  <c r="M8" i="3" s="1"/>
  <c r="L7" i="3"/>
  <c r="K7" i="3"/>
  <c r="J7" i="3"/>
  <c r="I7" i="3"/>
  <c r="H7" i="3"/>
  <c r="H8" i="3" s="1"/>
  <c r="G7" i="3"/>
  <c r="F7" i="3"/>
  <c r="F8" i="3" s="1"/>
  <c r="E7" i="3"/>
  <c r="E8" i="3" s="1"/>
  <c r="D7" i="3"/>
  <c r="P5" i="3"/>
  <c r="P4" i="3"/>
  <c r="P6" i="3" s="1"/>
  <c r="O20" i="2"/>
  <c r="N20" i="2"/>
  <c r="M20" i="2"/>
  <c r="L20" i="2"/>
  <c r="K20" i="2"/>
  <c r="J20" i="2"/>
  <c r="I20" i="2"/>
  <c r="H20" i="2"/>
  <c r="G20" i="2"/>
  <c r="F20" i="2"/>
  <c r="E20" i="2"/>
  <c r="D20" i="2"/>
  <c r="F8" i="2"/>
  <c r="O7" i="2"/>
  <c r="N7" i="2"/>
  <c r="M7" i="2"/>
  <c r="L7" i="2"/>
  <c r="K7" i="2"/>
  <c r="J7" i="2"/>
  <c r="I7" i="2"/>
  <c r="I8" i="2" s="1"/>
  <c r="H7" i="2"/>
  <c r="G7" i="2"/>
  <c r="F7" i="2"/>
  <c r="E7" i="2"/>
  <c r="E10" i="2" s="1"/>
  <c r="D7" i="2"/>
  <c r="P5" i="2"/>
  <c r="P4" i="2"/>
  <c r="O20" i="12"/>
  <c r="N20" i="12"/>
  <c r="M20" i="12"/>
  <c r="L20" i="12"/>
  <c r="K20" i="12"/>
  <c r="J20" i="12"/>
  <c r="I20" i="12"/>
  <c r="H20" i="12"/>
  <c r="G20" i="12"/>
  <c r="F20" i="12"/>
  <c r="E20" i="12"/>
  <c r="D20" i="12"/>
  <c r="O7" i="12"/>
  <c r="N7" i="12"/>
  <c r="M7" i="12"/>
  <c r="L7" i="12"/>
  <c r="L8" i="12" s="1"/>
  <c r="K7" i="12"/>
  <c r="J7" i="12"/>
  <c r="J8" i="12" s="1"/>
  <c r="I7" i="12"/>
  <c r="H7" i="12"/>
  <c r="H8" i="12" s="1"/>
  <c r="G7" i="12"/>
  <c r="F7" i="12"/>
  <c r="E7" i="12"/>
  <c r="E10" i="12" s="1"/>
  <c r="E22" i="12" s="1"/>
  <c r="D7" i="12"/>
  <c r="D8" i="12" s="1"/>
  <c r="P5" i="12"/>
  <c r="P4" i="12"/>
  <c r="P6" i="12" s="1"/>
  <c r="E22" i="2" l="1"/>
  <c r="E23" i="2" s="1"/>
  <c r="E25" i="2" s="1"/>
  <c r="P6" i="2"/>
  <c r="F10" i="2"/>
  <c r="F22" i="2" s="1"/>
  <c r="J10" i="3"/>
  <c r="J22" i="3" s="1"/>
  <c r="D8" i="3"/>
  <c r="D10" i="3" s="1"/>
  <c r="D22" i="3" s="1"/>
  <c r="E10" i="3"/>
  <c r="E22" i="3" s="1"/>
  <c r="F10" i="3"/>
  <c r="F22" i="3" s="1"/>
  <c r="G8" i="3"/>
  <c r="G10" i="3" s="1"/>
  <c r="G22" i="3" s="1"/>
  <c r="H10" i="3"/>
  <c r="H22" i="3" s="1"/>
  <c r="I8" i="3"/>
  <c r="I10" i="3" s="1"/>
  <c r="I22" i="3" s="1"/>
  <c r="J8" i="3"/>
  <c r="K8" i="3"/>
  <c r="K10" i="3" s="1"/>
  <c r="K22" i="3" s="1"/>
  <c r="M10" i="3"/>
  <c r="M22" i="3" s="1"/>
  <c r="L8" i="3"/>
  <c r="L10" i="3" s="1"/>
  <c r="L22" i="3" s="1"/>
  <c r="N8" i="3"/>
  <c r="N10" i="3" s="1"/>
  <c r="N22" i="3" s="1"/>
  <c r="O8" i="3"/>
  <c r="O10" i="3" s="1"/>
  <c r="O22" i="3" s="1"/>
  <c r="F23" i="2"/>
  <c r="F25" i="2" s="1"/>
  <c r="N10" i="2"/>
  <c r="N22" i="2" s="1"/>
  <c r="D8" i="2"/>
  <c r="D10" i="2" s="1"/>
  <c r="D22" i="2" s="1"/>
  <c r="E8" i="2"/>
  <c r="M8" i="2"/>
  <c r="M10" i="2" s="1"/>
  <c r="M22" i="2" s="1"/>
  <c r="G8" i="2"/>
  <c r="G10" i="2" s="1"/>
  <c r="G22" i="2" s="1"/>
  <c r="H8" i="2"/>
  <c r="H10" i="2" s="1"/>
  <c r="H22" i="2" s="1"/>
  <c r="I10" i="2"/>
  <c r="I22" i="2" s="1"/>
  <c r="J8" i="2"/>
  <c r="J10" i="2" s="1"/>
  <c r="J22" i="2" s="1"/>
  <c r="L8" i="2"/>
  <c r="L10" i="2" s="1"/>
  <c r="L22" i="2" s="1"/>
  <c r="N8" i="2"/>
  <c r="K8" i="2"/>
  <c r="K10" i="2" s="1"/>
  <c r="K22" i="2" s="1"/>
  <c r="O8" i="2"/>
  <c r="O10" i="2" s="1"/>
  <c r="O22" i="2" s="1"/>
  <c r="E23" i="12"/>
  <c r="E25" i="12" s="1"/>
  <c r="F8" i="12"/>
  <c r="F10" i="12" s="1"/>
  <c r="F22" i="12" s="1"/>
  <c r="G8" i="12"/>
  <c r="G10" i="12" s="1"/>
  <c r="G22" i="12" s="1"/>
  <c r="D10" i="12"/>
  <c r="D22" i="12" s="1"/>
  <c r="E8" i="12"/>
  <c r="P8" i="12" s="1"/>
  <c r="H10" i="12"/>
  <c r="H22" i="12" s="1"/>
  <c r="J10" i="12"/>
  <c r="J22" i="12" s="1"/>
  <c r="L10" i="12"/>
  <c r="L22" i="12" s="1"/>
  <c r="M8" i="12"/>
  <c r="M10" i="12" s="1"/>
  <c r="M22" i="12" s="1"/>
  <c r="N8" i="12"/>
  <c r="N10" i="12" s="1"/>
  <c r="N22" i="12" s="1"/>
  <c r="I8" i="12"/>
  <c r="I10" i="12" s="1"/>
  <c r="I22" i="12" s="1"/>
  <c r="K8" i="12"/>
  <c r="K10" i="12" s="1"/>
  <c r="K22" i="12" s="1"/>
  <c r="O8" i="12"/>
  <c r="O10" i="12" s="1"/>
  <c r="O22" i="12" s="1"/>
  <c r="K23" i="3" l="1"/>
  <c r="K25" i="3" s="1"/>
  <c r="L23" i="3"/>
  <c r="L25" i="3" s="1"/>
  <c r="O23" i="3"/>
  <c r="O25" i="3" s="1"/>
  <c r="G23" i="3"/>
  <c r="G25" i="3"/>
  <c r="D23" i="3"/>
  <c r="D25" i="3" s="1"/>
  <c r="N23" i="3"/>
  <c r="N25" i="3" s="1"/>
  <c r="E23" i="3"/>
  <c r="E25" i="3" s="1"/>
  <c r="J23" i="3"/>
  <c r="J25" i="3" s="1"/>
  <c r="I23" i="3"/>
  <c r="I25" i="3" s="1"/>
  <c r="F23" i="3"/>
  <c r="F25" i="3" s="1"/>
  <c r="M23" i="3"/>
  <c r="M25" i="3" s="1"/>
  <c r="H23" i="3"/>
  <c r="H25" i="3" s="1"/>
  <c r="H23" i="2"/>
  <c r="H25" i="2" s="1"/>
  <c r="K23" i="2"/>
  <c r="K25" i="2" s="1"/>
  <c r="M23" i="2"/>
  <c r="M25" i="2" s="1"/>
  <c r="O23" i="2"/>
  <c r="O25" i="2" s="1"/>
  <c r="G23" i="2"/>
  <c r="G25" i="2"/>
  <c r="D23" i="2"/>
  <c r="D25" i="2" s="1"/>
  <c r="N23" i="2"/>
  <c r="N25" i="2" s="1"/>
  <c r="I23" i="2"/>
  <c r="I25" i="2" s="1"/>
  <c r="J23" i="2"/>
  <c r="J25" i="2" s="1"/>
  <c r="L23" i="2"/>
  <c r="L25" i="2" s="1"/>
  <c r="N23" i="12"/>
  <c r="N25" i="12" s="1"/>
  <c r="M23" i="12"/>
  <c r="M25" i="12" s="1"/>
  <c r="G23" i="12"/>
  <c r="G25" i="12" s="1"/>
  <c r="F23" i="12"/>
  <c r="F25" i="12" s="1"/>
  <c r="O23" i="12"/>
  <c r="O25" i="12" s="1"/>
  <c r="I23" i="12"/>
  <c r="I25" i="12" s="1"/>
  <c r="D23" i="12"/>
  <c r="D25" i="12" s="1"/>
  <c r="L23" i="12"/>
  <c r="L25" i="12" s="1"/>
  <c r="K23" i="12"/>
  <c r="K25" i="12" s="1"/>
  <c r="J23" i="12"/>
  <c r="J25" i="12" s="1"/>
  <c r="H23" i="12"/>
  <c r="H25" i="12" s="1"/>
  <c r="M14" i="6"/>
  <c r="M16" i="6" s="1"/>
  <c r="M26" i="6" s="1"/>
  <c r="M29" i="6" s="1"/>
  <c r="L14" i="6"/>
  <c r="L16" i="6" s="1"/>
  <c r="L26" i="6" s="1"/>
  <c r="L29" i="6" s="1"/>
  <c r="K14" i="6"/>
  <c r="K16" i="6" s="1"/>
  <c r="K26" i="6" s="1"/>
  <c r="K29" i="6" s="1"/>
  <c r="J14" i="6"/>
  <c r="J16" i="6" s="1"/>
  <c r="J26" i="6" s="1"/>
  <c r="J29" i="6" s="1"/>
  <c r="I14" i="6"/>
  <c r="I16" i="6" s="1"/>
  <c r="I26" i="6" s="1"/>
  <c r="I29" i="6" s="1"/>
  <c r="H14" i="6"/>
  <c r="H16" i="6" s="1"/>
  <c r="H26" i="6" s="1"/>
  <c r="H29" i="6" s="1"/>
  <c r="G14" i="6"/>
  <c r="G16" i="6" s="1"/>
  <c r="G26" i="6" s="1"/>
  <c r="G29" i="6" s="1"/>
  <c r="F14" i="6"/>
  <c r="F16" i="6" s="1"/>
  <c r="F26" i="6" s="1"/>
  <c r="F29" i="6" s="1"/>
  <c r="E14" i="6"/>
  <c r="E16" i="6" s="1"/>
  <c r="E26" i="6" s="1"/>
  <c r="E29" i="6" s="1"/>
  <c r="D14" i="6"/>
  <c r="D16" i="6" s="1"/>
  <c r="D26" i="6" s="1"/>
  <c r="D29" i="6" s="1"/>
  <c r="C14" i="6"/>
  <c r="C16" i="6" s="1"/>
  <c r="M6" i="6"/>
  <c r="M9" i="6" s="1"/>
  <c r="L6" i="6"/>
  <c r="L9" i="6" s="1"/>
  <c r="K6" i="6"/>
  <c r="K9" i="6" s="1"/>
  <c r="J6" i="6"/>
  <c r="J9" i="6" s="1"/>
  <c r="I6" i="6"/>
  <c r="I9" i="6" s="1"/>
  <c r="H6" i="6"/>
  <c r="H9" i="6" s="1"/>
  <c r="G6" i="6"/>
  <c r="G9" i="6" s="1"/>
  <c r="F6" i="6"/>
  <c r="F9" i="6" s="1"/>
  <c r="E6" i="6"/>
  <c r="E9" i="6" s="1"/>
  <c r="D6" i="6"/>
  <c r="D9" i="6" s="1"/>
  <c r="C6" i="6"/>
  <c r="C9" i="6" s="1"/>
  <c r="M14" i="5"/>
  <c r="M16" i="5" s="1"/>
  <c r="M26" i="5" s="1"/>
  <c r="M29" i="5" s="1"/>
  <c r="L14" i="5"/>
  <c r="L16" i="5" s="1"/>
  <c r="L26" i="5" s="1"/>
  <c r="L29" i="5" s="1"/>
  <c r="K14" i="5"/>
  <c r="K16" i="5" s="1"/>
  <c r="K26" i="5" s="1"/>
  <c r="K29" i="5" s="1"/>
  <c r="J14" i="5"/>
  <c r="J16" i="5" s="1"/>
  <c r="J26" i="5" s="1"/>
  <c r="J29" i="5" s="1"/>
  <c r="I14" i="5"/>
  <c r="I16" i="5" s="1"/>
  <c r="I26" i="5" s="1"/>
  <c r="I29" i="5" s="1"/>
  <c r="H14" i="5"/>
  <c r="H16" i="5" s="1"/>
  <c r="H26" i="5" s="1"/>
  <c r="H29" i="5" s="1"/>
  <c r="G14" i="5"/>
  <c r="G16" i="5" s="1"/>
  <c r="G26" i="5" s="1"/>
  <c r="G29" i="5" s="1"/>
  <c r="F14" i="5"/>
  <c r="F16" i="5" s="1"/>
  <c r="F26" i="5" s="1"/>
  <c r="F29" i="5" s="1"/>
  <c r="E14" i="5"/>
  <c r="E16" i="5" s="1"/>
  <c r="E26" i="5" s="1"/>
  <c r="E29" i="5" s="1"/>
  <c r="D14" i="5"/>
  <c r="D16" i="5" s="1"/>
  <c r="D26" i="5" s="1"/>
  <c r="D29" i="5" s="1"/>
  <c r="C14" i="5"/>
  <c r="C16" i="5" s="1"/>
  <c r="M6" i="5"/>
  <c r="M9" i="5" s="1"/>
  <c r="L6" i="5"/>
  <c r="L9" i="5" s="1"/>
  <c r="K6" i="5"/>
  <c r="K9" i="5" s="1"/>
  <c r="J6" i="5"/>
  <c r="J9" i="5" s="1"/>
  <c r="I6" i="5"/>
  <c r="I9" i="5" s="1"/>
  <c r="H6" i="5"/>
  <c r="H9" i="5" s="1"/>
  <c r="G6" i="5"/>
  <c r="G9" i="5" s="1"/>
  <c r="F6" i="5"/>
  <c r="F9" i="5" s="1"/>
  <c r="E6" i="5"/>
  <c r="E9" i="5" s="1"/>
  <c r="D6" i="5"/>
  <c r="D9" i="5" s="1"/>
  <c r="C6" i="5"/>
  <c r="C9" i="5" s="1"/>
  <c r="M19" i="4"/>
  <c r="M23" i="4" s="1"/>
  <c r="L19" i="4"/>
  <c r="L23" i="4" s="1"/>
  <c r="K19" i="4"/>
  <c r="K23" i="4" s="1"/>
  <c r="K26" i="4" s="1"/>
  <c r="K29" i="4" s="1"/>
  <c r="J19" i="4"/>
  <c r="J23" i="4" s="1"/>
  <c r="I19" i="4"/>
  <c r="I23" i="4" s="1"/>
  <c r="H19" i="4"/>
  <c r="H23" i="4" s="1"/>
  <c r="H26" i="4" s="1"/>
  <c r="H29" i="4" s="1"/>
  <c r="G19" i="4"/>
  <c r="G23" i="4" s="1"/>
  <c r="G26" i="4" s="1"/>
  <c r="G29" i="4" s="1"/>
  <c r="F19" i="4"/>
  <c r="F23" i="4" s="1"/>
  <c r="E19" i="4"/>
  <c r="E23" i="4" s="1"/>
  <c r="D19" i="4"/>
  <c r="D23" i="4" s="1"/>
  <c r="D26" i="4" s="1"/>
  <c r="D29" i="4" s="1"/>
  <c r="C19" i="4"/>
  <c r="C23" i="4" s="1"/>
  <c r="M14" i="4"/>
  <c r="M16" i="4" s="1"/>
  <c r="L14" i="4"/>
  <c r="L16" i="4" s="1"/>
  <c r="K14" i="4"/>
  <c r="K16" i="4" s="1"/>
  <c r="J14" i="4"/>
  <c r="J16" i="4" s="1"/>
  <c r="I14" i="4"/>
  <c r="I16" i="4" s="1"/>
  <c r="H14" i="4"/>
  <c r="H16" i="4" s="1"/>
  <c r="G14" i="4"/>
  <c r="G16" i="4" s="1"/>
  <c r="F14" i="4"/>
  <c r="F16" i="4" s="1"/>
  <c r="E14" i="4"/>
  <c r="E16" i="4" s="1"/>
  <c r="D14" i="4"/>
  <c r="D16" i="4" s="1"/>
  <c r="C14" i="4"/>
  <c r="C16" i="4" s="1"/>
  <c r="M6" i="4"/>
  <c r="M9" i="4" s="1"/>
  <c r="L6" i="4"/>
  <c r="L9" i="4" s="1"/>
  <c r="K6" i="4"/>
  <c r="K9" i="4" s="1"/>
  <c r="J6" i="4"/>
  <c r="J9" i="4" s="1"/>
  <c r="I6" i="4"/>
  <c r="I9" i="4" s="1"/>
  <c r="H6" i="4"/>
  <c r="H9" i="4" s="1"/>
  <c r="G6" i="4"/>
  <c r="G9" i="4" s="1"/>
  <c r="F6" i="4"/>
  <c r="F9" i="4" s="1"/>
  <c r="E6" i="4"/>
  <c r="E9" i="4" s="1"/>
  <c r="D6" i="4"/>
  <c r="D9" i="4" s="1"/>
  <c r="C6" i="4"/>
  <c r="C9" i="4" s="1"/>
  <c r="N9" i="6" l="1"/>
  <c r="C11" i="6"/>
  <c r="C28" i="6" s="1"/>
  <c r="C26" i="6"/>
  <c r="C29" i="6" s="1"/>
  <c r="N16" i="6"/>
  <c r="N16" i="5"/>
  <c r="C26" i="5"/>
  <c r="C29" i="5" s="1"/>
  <c r="N9" i="5"/>
  <c r="N26" i="5" s="1"/>
  <c r="N23" i="4"/>
  <c r="N16" i="4"/>
  <c r="C26" i="4"/>
  <c r="C29" i="4" s="1"/>
  <c r="N9" i="4"/>
  <c r="C11" i="4"/>
  <c r="C28" i="4" s="1"/>
  <c r="I26" i="4"/>
  <c r="I29" i="4" s="1"/>
  <c r="J26" i="4"/>
  <c r="J29" i="4" s="1"/>
  <c r="E26" i="4"/>
  <c r="E29" i="4" s="1"/>
  <c r="F26" i="4"/>
  <c r="F29" i="4" s="1"/>
  <c r="L26" i="4"/>
  <c r="L29" i="4" s="1"/>
  <c r="M26" i="4"/>
  <c r="M29" i="4" s="1"/>
  <c r="C31" i="6" l="1"/>
  <c r="C33" i="6" s="1"/>
  <c r="D3" i="6" s="1"/>
  <c r="D11" i="6" s="1"/>
  <c r="D28" i="6" s="1"/>
  <c r="D31" i="6" s="1"/>
  <c r="D33" i="6" s="1"/>
  <c r="E3" i="6" s="1"/>
  <c r="E11" i="6" s="1"/>
  <c r="E28" i="6" s="1"/>
  <c r="E31" i="6" s="1"/>
  <c r="E33" i="6" s="1"/>
  <c r="F3" i="6" s="1"/>
  <c r="F11" i="6" s="1"/>
  <c r="F28" i="6" s="1"/>
  <c r="F31" i="6" s="1"/>
  <c r="F33" i="6" s="1"/>
  <c r="G3" i="6" s="1"/>
  <c r="G11" i="6" s="1"/>
  <c r="G28" i="6" s="1"/>
  <c r="G31" i="6" s="1"/>
  <c r="G33" i="6" s="1"/>
  <c r="H3" i="6" s="1"/>
  <c r="H11" i="6" s="1"/>
  <c r="H28" i="6" s="1"/>
  <c r="H31" i="6" s="1"/>
  <c r="H33" i="6" s="1"/>
  <c r="I3" i="6" s="1"/>
  <c r="I11" i="6" s="1"/>
  <c r="I28" i="6" s="1"/>
  <c r="I31" i="6" s="1"/>
  <c r="I33" i="6" s="1"/>
  <c r="J3" i="6" s="1"/>
  <c r="J11" i="6" s="1"/>
  <c r="J28" i="6" s="1"/>
  <c r="J31" i="6" s="1"/>
  <c r="J33" i="6" s="1"/>
  <c r="K3" i="6" s="1"/>
  <c r="K11" i="6" s="1"/>
  <c r="K28" i="6" s="1"/>
  <c r="K31" i="6" s="1"/>
  <c r="K33" i="6" s="1"/>
  <c r="L3" i="6" s="1"/>
  <c r="L11" i="6" s="1"/>
  <c r="L28" i="6" s="1"/>
  <c r="L31" i="6" s="1"/>
  <c r="L33" i="6" s="1"/>
  <c r="M3" i="6" s="1"/>
  <c r="M11" i="6" s="1"/>
  <c r="M28" i="6" s="1"/>
  <c r="M31" i="6" s="1"/>
  <c r="M33" i="6" s="1"/>
  <c r="N28" i="6" s="1"/>
  <c r="N26" i="6"/>
  <c r="C31" i="4"/>
  <c r="C33" i="4" s="1"/>
  <c r="D3" i="4" s="1"/>
  <c r="D11" i="4" s="1"/>
  <c r="D28" i="4" s="1"/>
  <c r="D31" i="4" s="1"/>
  <c r="D33" i="4" s="1"/>
  <c r="E3" i="4" s="1"/>
  <c r="E11" i="4" s="1"/>
  <c r="E28" i="4" s="1"/>
  <c r="E31" i="4" s="1"/>
  <c r="E33" i="4" s="1"/>
  <c r="F3" i="4" s="1"/>
  <c r="F11" i="4" s="1"/>
  <c r="F28" i="4" s="1"/>
  <c r="F31" i="4" s="1"/>
  <c r="F33" i="4" s="1"/>
  <c r="G3" i="4" s="1"/>
  <c r="G11" i="4" s="1"/>
  <c r="G28" i="4" s="1"/>
  <c r="G31" i="4" s="1"/>
  <c r="G33" i="4" s="1"/>
  <c r="H3" i="4" s="1"/>
  <c r="H11" i="4" s="1"/>
  <c r="H28" i="4" s="1"/>
  <c r="H31" i="4" s="1"/>
  <c r="H33" i="4" s="1"/>
  <c r="I3" i="4" s="1"/>
  <c r="I11" i="4" s="1"/>
  <c r="I28" i="4" s="1"/>
  <c r="I31" i="4" s="1"/>
  <c r="I33" i="4" s="1"/>
  <c r="J3" i="4" s="1"/>
  <c r="J11" i="4" s="1"/>
  <c r="J28" i="4" s="1"/>
  <c r="J31" i="4" s="1"/>
  <c r="J33" i="4" s="1"/>
  <c r="K3" i="4" s="1"/>
  <c r="K11" i="4" s="1"/>
  <c r="K28" i="4" s="1"/>
  <c r="K31" i="4" s="1"/>
  <c r="K33" i="4" s="1"/>
  <c r="L3" i="4" s="1"/>
  <c r="L11" i="4" s="1"/>
  <c r="L28" i="4" s="1"/>
  <c r="L31" i="4" s="1"/>
  <c r="L33" i="4" s="1"/>
  <c r="M3" i="4" s="1"/>
  <c r="M11" i="4" s="1"/>
  <c r="M28" i="4" s="1"/>
  <c r="M31" i="4" s="1"/>
  <c r="M33" i="4" s="1"/>
  <c r="N26" i="4"/>
  <c r="N28" i="4" l="1"/>
  <c r="B3" i="5"/>
  <c r="B11" i="5" s="1"/>
  <c r="B28" i="5" s="1"/>
  <c r="B31" i="5" s="1"/>
  <c r="B33" i="5" s="1"/>
  <c r="C3" i="5" s="1"/>
  <c r="C11" i="5" s="1"/>
  <c r="C28" i="5" s="1"/>
  <c r="C31" i="5" s="1"/>
  <c r="C33" i="5" s="1"/>
  <c r="D3" i="5" s="1"/>
  <c r="D11" i="5" s="1"/>
  <c r="D28" i="5" s="1"/>
  <c r="D31" i="5" s="1"/>
  <c r="D33" i="5" s="1"/>
  <c r="E3" i="5" s="1"/>
  <c r="E11" i="5" s="1"/>
  <c r="E28" i="5" s="1"/>
  <c r="E31" i="5" s="1"/>
  <c r="E33" i="5" s="1"/>
  <c r="F3" i="5" s="1"/>
  <c r="F11" i="5" s="1"/>
  <c r="F28" i="5" s="1"/>
  <c r="F31" i="5" s="1"/>
  <c r="F33" i="5" s="1"/>
  <c r="G3" i="5" s="1"/>
  <c r="G11" i="5" s="1"/>
  <c r="G28" i="5" s="1"/>
  <c r="G31" i="5" s="1"/>
  <c r="G33" i="5" s="1"/>
  <c r="H3" i="5" s="1"/>
  <c r="H11" i="5" s="1"/>
  <c r="H28" i="5" s="1"/>
  <c r="H31" i="5" s="1"/>
  <c r="H33" i="5" s="1"/>
  <c r="I3" i="5" s="1"/>
  <c r="I11" i="5" s="1"/>
  <c r="I28" i="5" s="1"/>
  <c r="I31" i="5" s="1"/>
  <c r="I33" i="5" s="1"/>
  <c r="J3" i="5" s="1"/>
  <c r="J11" i="5" s="1"/>
  <c r="J28" i="5" s="1"/>
  <c r="J31" i="5" s="1"/>
  <c r="J33" i="5" s="1"/>
  <c r="K3" i="5" s="1"/>
  <c r="K11" i="5" s="1"/>
  <c r="K28" i="5" s="1"/>
  <c r="K31" i="5" s="1"/>
  <c r="K33" i="5" s="1"/>
  <c r="L3" i="5" s="1"/>
  <c r="L11" i="5" s="1"/>
  <c r="L28" i="5" s="1"/>
  <c r="L31" i="5" s="1"/>
  <c r="L33" i="5" s="1"/>
  <c r="M3" i="5" s="1"/>
  <c r="M11" i="5" s="1"/>
  <c r="M28" i="5" s="1"/>
  <c r="M31" i="5" s="1"/>
  <c r="M33" i="5" s="1"/>
  <c r="N28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<sst xmlns="http://schemas.openxmlformats.org/spreadsheetml/2006/main" count="262" uniqueCount="104">
  <si>
    <t xml:space="preserve">Cash Flow Year 1 </t>
  </si>
  <si>
    <t xml:space="preserve">Month 1 </t>
  </si>
  <si>
    <t xml:space="preserve">Month 2 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</si>
  <si>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</si>
  <si>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</si>
  <si>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</si>
  <si>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</si>
  <si>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</si>
  <si>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</si>
  <si>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</si>
  <si>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</si>
  <si>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</si>
  <si>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</si>
  <si>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COGS</t>
  </si>
  <si>
    <t>Cash on Hand (beginnning of the month)</t>
  </si>
  <si>
    <t>Accounts Receivable</t>
  </si>
  <si>
    <t>Cash Sales</t>
  </si>
  <si>
    <t>Cash In</t>
  </si>
  <si>
    <t xml:space="preserve">Total Cash In </t>
  </si>
  <si>
    <t>Cash Out</t>
  </si>
  <si>
    <t xml:space="preserve">Operating Expenses </t>
  </si>
  <si>
    <t>Subtotal Operating expenses</t>
  </si>
  <si>
    <t xml:space="preserve">Subtotal Cash Out </t>
  </si>
  <si>
    <t xml:space="preserve">Total Cash Out </t>
  </si>
  <si>
    <t>Total Cash Inlays</t>
  </si>
  <si>
    <t>Total Cash Outlays</t>
  </si>
  <si>
    <t>Total Cash Available Before Cash Outlays</t>
  </si>
  <si>
    <t xml:space="preserve">Net Changes in Cash </t>
  </si>
  <si>
    <t>Retained Earnings</t>
  </si>
  <si>
    <t xml:space="preserve">Ending Cash Balance </t>
  </si>
  <si>
    <t>past purchases.</t>
  </si>
  <si>
    <t xml:space="preserve">item1 ( nail polish, wax strips). </t>
  </si>
  <si>
    <t>$240</t>
  </si>
  <si>
    <t>item2 ( curler, straighter)</t>
  </si>
  <si>
    <t>$160</t>
  </si>
  <si>
    <t xml:space="preserve">item 3 ( car for homeservice) </t>
  </si>
  <si>
    <t>$2500</t>
  </si>
  <si>
    <t>start cost</t>
  </si>
  <si>
    <t xml:space="preserve">rent deposit </t>
  </si>
  <si>
    <t>$2000</t>
  </si>
  <si>
    <t xml:space="preserve">equipment </t>
  </si>
  <si>
    <t>$6000</t>
  </si>
  <si>
    <t xml:space="preserve">marketing on websites </t>
  </si>
  <si>
    <t xml:space="preserve">capital </t>
  </si>
  <si>
    <t>$4500</t>
  </si>
  <si>
    <t xml:space="preserve">inventory </t>
  </si>
  <si>
    <t>$3000</t>
  </si>
  <si>
    <t xml:space="preserve">total </t>
  </si>
  <si>
    <t>$18000</t>
  </si>
  <si>
    <t>my contribution</t>
  </si>
  <si>
    <t>$1500</t>
  </si>
  <si>
    <t>loan A</t>
  </si>
  <si>
    <t>$10000</t>
  </si>
  <si>
    <t xml:space="preserve">loan B </t>
  </si>
  <si>
    <t>$9000</t>
  </si>
  <si>
    <t xml:space="preserve">income statement </t>
  </si>
  <si>
    <t>month 1</t>
  </si>
  <si>
    <t>month  2</t>
  </si>
  <si>
    <t xml:space="preserve">revenue </t>
  </si>
  <si>
    <t xml:space="preserve">annual </t>
  </si>
  <si>
    <t>category 1</t>
  </si>
  <si>
    <t>in salon</t>
  </si>
  <si>
    <t xml:space="preserve">category 2 </t>
  </si>
  <si>
    <t xml:space="preserve">at home </t>
  </si>
  <si>
    <t>total revenue.</t>
  </si>
  <si>
    <t>COGS 40%</t>
  </si>
  <si>
    <t xml:space="preserve">gross profit </t>
  </si>
  <si>
    <t xml:space="preserve">operating expenses </t>
  </si>
  <si>
    <t xml:space="preserve">legal fees </t>
  </si>
  <si>
    <t xml:space="preserve">advertising </t>
  </si>
  <si>
    <t>supplies</t>
  </si>
  <si>
    <t xml:space="preserve">intrest expense </t>
  </si>
  <si>
    <t xml:space="preserve">total expenses. </t>
  </si>
  <si>
    <t>net income before tax.</t>
  </si>
  <si>
    <t xml:space="preserve">income tax </t>
  </si>
  <si>
    <t xml:space="preserve">net income after tax. </t>
  </si>
  <si>
    <t>LEGAL FEES</t>
  </si>
  <si>
    <t xml:space="preserve"> Supplies </t>
  </si>
  <si>
    <t>advertisment</t>
  </si>
  <si>
    <t xml:space="preserve">advertisement </t>
  </si>
  <si>
    <t>Category</t>
  </si>
  <si>
    <t>Amount</t>
  </si>
  <si>
    <t>Assets</t>
  </si>
  <si>
    <t>Current Assets</t>
  </si>
  <si>
    <t>Cash</t>
  </si>
  <si>
    <t>Inventory</t>
  </si>
  <si>
    <t>Total Current Assets</t>
  </si>
  <si>
    <t>Fixed Assets</t>
  </si>
  <si>
    <t>Equipment</t>
  </si>
  <si>
    <t>Total Fixed Assets</t>
  </si>
  <si>
    <t>Total Assets</t>
  </si>
  <si>
    <t>Liabilities</t>
  </si>
  <si>
    <t>Current Liabilities</t>
  </si>
  <si>
    <t>Accounts Payable</t>
  </si>
  <si>
    <t>Loans Payable</t>
  </si>
  <si>
    <t>Total Current Liabilities</t>
  </si>
  <si>
    <t>Total Liabilities</t>
  </si>
  <si>
    <t>Equity</t>
  </si>
  <si>
    <t>Owner's Equity</t>
  </si>
  <si>
    <t>Total Equity</t>
  </si>
  <si>
    <t>Total Liabilities &amp; Equity</t>
  </si>
  <si>
    <t>Raw Materials Inventory</t>
  </si>
  <si>
    <t>Work in Process Inventory</t>
  </si>
  <si>
    <t>Finished Goods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</si>
</sst>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.5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Courier New"/>
      <family val="1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8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/>
    </xf>
    <xf numFmtId="9" fontId="0" fillId="0" borderId="0" xfId="0" applyNumberFormat="1"/>
    <xf numFmtId="0" fontId="1" fillId="0" borderId="0" xfId="1"/>
    <xf numFmtId="0" fontId="9" fillId="0" borderId="1" xfId="1" applyFont="1" applyBorder="1" applyAlignment="1">
      <alignment horizontal="center" vertical="top"/>
    </xf>
    <xf numFmtId="0" fontId="1" fillId="0" borderId="0" xfId="1"/>
    <xf numFmtId="0" fontId="9" fillId="0" borderId="1" xfId="1" applyFont="1" applyBorder="1" applyAlignment="1">
      <alignment horizontal="center" vertical="top"/>
    </xf>
  </cellXfs>
  <cellStyles count="2">
    <cellStyle name="Normal" xfId="0" builtinId="0"/>
    <cellStyle name="Normal 2" xfId="1" xr:uid="{04CE4671-B38C-4653-8B76-21A779D10B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8149E-5898-4CCA-9C70-A8B67E975A46}">
  <dimension ref="A2:E20"/>
  <sheetViews>
    <sheetView workbookViewId="0">
      <selection sqref="A1:XFD1048576"/>
    </sheetView>
  </sheetViews>
  <sheetFormatPr defaultRowHeight="15.5" x14ac:dyDescent="0.35"/>
  <sheetData>
    <row r="2" spans="1:5" x14ac:dyDescent="0.35">
      <c r="A2" t="s">
        <v>30</v>
      </c>
    </row>
    <row r="4" spans="1:5" x14ac:dyDescent="0.35">
      <c r="A4" t="s">
        <v>31</v>
      </c>
      <c r="E4" t="s">
        <v>32</v>
      </c>
    </row>
    <row r="5" spans="1:5" x14ac:dyDescent="0.35">
      <c r="A5" t="s">
        <v>33</v>
      </c>
      <c r="E5" t="s">
        <v>34</v>
      </c>
    </row>
    <row r="6" spans="1:5" x14ac:dyDescent="0.35">
      <c r="A6" t="s">
        <v>35</v>
      </c>
      <c r="E6" t="s">
        <v>36</v>
      </c>
    </row>
    <row r="7" spans="1:5" x14ac:dyDescent="0.35">
      <c r="A7" t="s">
        <v>37</v>
      </c>
    </row>
    <row r="9" spans="1:5" x14ac:dyDescent="0.35">
      <c r="A9" t="s">
        <v>38</v>
      </c>
      <c r="D9" t="s">
        <v>39</v>
      </c>
    </row>
    <row r="10" spans="1:5" x14ac:dyDescent="0.35">
      <c r="A10" t="s">
        <v>40</v>
      </c>
      <c r="D10" t="s">
        <v>41</v>
      </c>
    </row>
    <row r="11" spans="1:5" x14ac:dyDescent="0.35">
      <c r="A11" t="s">
        <v>42</v>
      </c>
      <c r="D11" t="s">
        <v>36</v>
      </c>
    </row>
    <row r="12" spans="1:5" x14ac:dyDescent="0.35">
      <c r="A12" t="s">
        <v>43</v>
      </c>
      <c r="D12" t="s">
        <v>44</v>
      </c>
    </row>
    <row r="13" spans="1:5" x14ac:dyDescent="0.35">
      <c r="A13" t="s">
        <v>45</v>
      </c>
      <c r="D13" t="s">
        <v>46</v>
      </c>
    </row>
    <row r="15" spans="1:5" x14ac:dyDescent="0.35">
      <c r="A15" t="s">
        <v>47</v>
      </c>
      <c r="D15" t="s">
        <v>48</v>
      </c>
    </row>
    <row r="18" spans="1:4" x14ac:dyDescent="0.35">
      <c r="A18" t="s">
        <v>49</v>
      </c>
      <c r="D18" t="s">
        <v>50</v>
      </c>
    </row>
    <row r="19" spans="1:4" x14ac:dyDescent="0.35">
      <c r="A19" t="s">
        <v>51</v>
      </c>
      <c r="D19" t="s">
        <v>52</v>
      </c>
    </row>
    <row r="20" spans="1:4" x14ac:dyDescent="0.35">
      <c r="A20" t="s">
        <v>53</v>
      </c>
      <c r="D20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B467-CCB9-4E8A-93A4-10BFBE04614C}">
  <dimension ref="A1:P25"/>
  <sheetViews>
    <sheetView workbookViewId="0">
      <selection sqref="A1:XFD1048576"/>
    </sheetView>
  </sheetViews>
  <sheetFormatPr defaultRowHeight="15.5" x14ac:dyDescent="0.35"/>
  <sheetData>
    <row r="1" spans="1:16" x14ac:dyDescent="0.35">
      <c r="A1" t="s">
        <v>55</v>
      </c>
      <c r="D1" t="s">
        <v>56</v>
      </c>
      <c r="E1" t="s">
        <v>57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</row>
    <row r="3" spans="1:16" x14ac:dyDescent="0.35">
      <c r="A3" t="s">
        <v>58</v>
      </c>
      <c r="P3" t="s">
        <v>59</v>
      </c>
    </row>
    <row r="4" spans="1:16" x14ac:dyDescent="0.35">
      <c r="A4" t="s">
        <v>60</v>
      </c>
      <c r="B4" t="s">
        <v>61</v>
      </c>
      <c r="D4">
        <v>1500</v>
      </c>
      <c r="E4">
        <v>1300</v>
      </c>
      <c r="F4">
        <v>1400</v>
      </c>
      <c r="G4">
        <v>1900</v>
      </c>
      <c r="H4">
        <v>2000</v>
      </c>
      <c r="I4">
        <v>2000</v>
      </c>
      <c r="J4">
        <v>2500</v>
      </c>
      <c r="K4">
        <v>1900</v>
      </c>
      <c r="L4">
        <v>2260</v>
      </c>
      <c r="M4">
        <v>2000</v>
      </c>
      <c r="N4">
        <v>2340</v>
      </c>
      <c r="O4">
        <v>2400</v>
      </c>
      <c r="P4">
        <f>SUM(D4:O4)</f>
        <v>23500</v>
      </c>
    </row>
    <row r="5" spans="1:16" x14ac:dyDescent="0.35">
      <c r="A5" t="s">
        <v>62</v>
      </c>
      <c r="B5" t="s">
        <v>63</v>
      </c>
      <c r="D5">
        <v>300</v>
      </c>
      <c r="E5">
        <v>250</v>
      </c>
      <c r="F5">
        <v>570</v>
      </c>
      <c r="G5">
        <v>670</v>
      </c>
      <c r="H5">
        <v>500</v>
      </c>
      <c r="I5">
        <v>500</v>
      </c>
      <c r="J5">
        <v>560</v>
      </c>
      <c r="K5">
        <v>400</v>
      </c>
      <c r="L5">
        <v>400</v>
      </c>
      <c r="M5">
        <v>700</v>
      </c>
      <c r="N5">
        <v>620</v>
      </c>
      <c r="O5">
        <v>430</v>
      </c>
      <c r="P5">
        <f>SUM(D5:O5)</f>
        <v>5900</v>
      </c>
    </row>
    <row r="6" spans="1:16" x14ac:dyDescent="0.35">
      <c r="P6">
        <f>SUM(P4:P5)</f>
        <v>29400</v>
      </c>
    </row>
    <row r="7" spans="1:16" x14ac:dyDescent="0.35">
      <c r="A7" t="s">
        <v>64</v>
      </c>
      <c r="D7">
        <f t="shared" ref="D7:O7" si="0">SUM(D4:D5)</f>
        <v>1800</v>
      </c>
      <c r="E7">
        <f t="shared" si="0"/>
        <v>1550</v>
      </c>
      <c r="F7">
        <f t="shared" si="0"/>
        <v>1970</v>
      </c>
      <c r="G7">
        <f t="shared" si="0"/>
        <v>2570</v>
      </c>
      <c r="H7">
        <f t="shared" si="0"/>
        <v>2500</v>
      </c>
      <c r="I7">
        <f t="shared" si="0"/>
        <v>2500</v>
      </c>
      <c r="J7">
        <f t="shared" si="0"/>
        <v>3060</v>
      </c>
      <c r="K7">
        <f t="shared" si="0"/>
        <v>2300</v>
      </c>
      <c r="L7">
        <f t="shared" si="0"/>
        <v>2660</v>
      </c>
      <c r="M7">
        <f t="shared" si="0"/>
        <v>2700</v>
      </c>
      <c r="N7">
        <f t="shared" si="0"/>
        <v>2960</v>
      </c>
      <c r="O7">
        <f t="shared" si="0"/>
        <v>2830</v>
      </c>
    </row>
    <row r="8" spans="1:16" x14ac:dyDescent="0.35">
      <c r="A8" t="s">
        <v>65</v>
      </c>
      <c r="D8">
        <f t="shared" ref="D8:O8" si="1">D7*40%</f>
        <v>720</v>
      </c>
      <c r="E8">
        <f t="shared" si="1"/>
        <v>620</v>
      </c>
      <c r="F8">
        <f t="shared" si="1"/>
        <v>788</v>
      </c>
      <c r="G8">
        <f t="shared" si="1"/>
        <v>1028</v>
      </c>
      <c r="H8">
        <f t="shared" si="1"/>
        <v>1000</v>
      </c>
      <c r="I8">
        <f t="shared" si="1"/>
        <v>1000</v>
      </c>
      <c r="J8">
        <f t="shared" si="1"/>
        <v>1224</v>
      </c>
      <c r="K8">
        <f t="shared" si="1"/>
        <v>920</v>
      </c>
      <c r="L8">
        <f t="shared" si="1"/>
        <v>1064</v>
      </c>
      <c r="M8">
        <f t="shared" si="1"/>
        <v>1080</v>
      </c>
      <c r="N8">
        <f t="shared" si="1"/>
        <v>1184</v>
      </c>
      <c r="O8">
        <f t="shared" si="1"/>
        <v>1132</v>
      </c>
      <c r="P8">
        <f>SUM(D8:O8)</f>
        <v>11760</v>
      </c>
    </row>
    <row r="10" spans="1:16" ht="14" customHeight="1" x14ac:dyDescent="0.35">
      <c r="A10" t="s">
        <v>66</v>
      </c>
      <c r="D10">
        <f>D7-D8</f>
        <v>1080</v>
      </c>
      <c r="E10">
        <f>E7-E9</f>
        <v>1550</v>
      </c>
      <c r="F10">
        <f t="shared" ref="F10:O10" si="2">F7-F8</f>
        <v>1182</v>
      </c>
      <c r="G10">
        <f t="shared" si="2"/>
        <v>1542</v>
      </c>
      <c r="H10">
        <f t="shared" si="2"/>
        <v>1500</v>
      </c>
      <c r="I10">
        <f t="shared" si="2"/>
        <v>1500</v>
      </c>
      <c r="J10">
        <f t="shared" si="2"/>
        <v>1836</v>
      </c>
      <c r="K10">
        <f t="shared" si="2"/>
        <v>1380</v>
      </c>
      <c r="L10">
        <f t="shared" si="2"/>
        <v>1596</v>
      </c>
      <c r="M10">
        <f t="shared" si="2"/>
        <v>1620</v>
      </c>
      <c r="N10">
        <f t="shared" si="2"/>
        <v>1776</v>
      </c>
      <c r="O10">
        <f t="shared" si="2"/>
        <v>1698</v>
      </c>
    </row>
    <row r="11" spans="1:16" ht="15.5" customHeight="1" x14ac:dyDescent="0.35"/>
    <row r="13" spans="1:16" x14ac:dyDescent="0.35">
      <c r="A13" t="s">
        <v>67</v>
      </c>
    </row>
    <row r="15" spans="1:16" x14ac:dyDescent="0.35">
      <c r="A15" t="s">
        <v>68</v>
      </c>
      <c r="D15">
        <v>250</v>
      </c>
    </row>
    <row r="16" spans="1:16" x14ac:dyDescent="0.35">
      <c r="A16" t="s">
        <v>69</v>
      </c>
      <c r="D16">
        <v>50</v>
      </c>
      <c r="E16">
        <v>50</v>
      </c>
      <c r="F16">
        <v>50</v>
      </c>
      <c r="G16">
        <v>50</v>
      </c>
      <c r="H16">
        <v>50</v>
      </c>
      <c r="I16">
        <v>50</v>
      </c>
      <c r="J16">
        <v>50</v>
      </c>
      <c r="K16">
        <v>50</v>
      </c>
      <c r="L16">
        <v>50</v>
      </c>
      <c r="M16">
        <v>50</v>
      </c>
      <c r="N16">
        <v>50</v>
      </c>
      <c r="O16">
        <v>50</v>
      </c>
    </row>
    <row r="17" spans="1:15" x14ac:dyDescent="0.35">
      <c r="A17" t="s">
        <v>70</v>
      </c>
      <c r="D17">
        <v>200</v>
      </c>
      <c r="E17">
        <v>300</v>
      </c>
      <c r="F17">
        <v>400</v>
      </c>
      <c r="G17">
        <v>480</v>
      </c>
      <c r="H17">
        <v>450</v>
      </c>
      <c r="I17">
        <v>400</v>
      </c>
      <c r="J17">
        <v>500</v>
      </c>
      <c r="K17">
        <v>400</v>
      </c>
      <c r="L17">
        <v>580</v>
      </c>
      <c r="M17">
        <v>400</v>
      </c>
      <c r="N17">
        <v>370</v>
      </c>
      <c r="O17">
        <v>400</v>
      </c>
    </row>
    <row r="18" spans="1:15" x14ac:dyDescent="0.35">
      <c r="A18" t="s">
        <v>71</v>
      </c>
      <c r="D18">
        <v>75</v>
      </c>
      <c r="E18">
        <v>75</v>
      </c>
      <c r="F18">
        <v>75</v>
      </c>
      <c r="G18">
        <v>75</v>
      </c>
      <c r="H18">
        <v>75</v>
      </c>
      <c r="I18">
        <v>75</v>
      </c>
      <c r="J18">
        <v>75</v>
      </c>
      <c r="K18">
        <v>75</v>
      </c>
      <c r="L18">
        <v>75</v>
      </c>
      <c r="M18">
        <v>75</v>
      </c>
      <c r="N18">
        <v>75</v>
      </c>
      <c r="O18">
        <v>75</v>
      </c>
    </row>
    <row r="20" spans="1:15" x14ac:dyDescent="0.35">
      <c r="A20" t="s">
        <v>72</v>
      </c>
      <c r="D20">
        <f t="shared" ref="D20:K20" si="3">SUM(D14:D18)</f>
        <v>575</v>
      </c>
      <c r="E20">
        <f t="shared" si="3"/>
        <v>425</v>
      </c>
      <c r="F20">
        <f t="shared" si="3"/>
        <v>525</v>
      </c>
      <c r="G20">
        <f t="shared" si="3"/>
        <v>605</v>
      </c>
      <c r="H20">
        <f t="shared" si="3"/>
        <v>575</v>
      </c>
      <c r="I20">
        <f t="shared" si="3"/>
        <v>525</v>
      </c>
      <c r="J20">
        <f t="shared" si="3"/>
        <v>625</v>
      </c>
      <c r="K20">
        <f t="shared" si="3"/>
        <v>525</v>
      </c>
      <c r="L20">
        <f>SUM(L14:L19)</f>
        <v>705</v>
      </c>
      <c r="M20">
        <f>SUM(M14:M18)</f>
        <v>525</v>
      </c>
      <c r="N20">
        <f>SUM(N14:N18)</f>
        <v>495</v>
      </c>
      <c r="O20">
        <f>SUM(O14:O18)</f>
        <v>525</v>
      </c>
    </row>
    <row r="22" spans="1:15" x14ac:dyDescent="0.35">
      <c r="A22" t="s">
        <v>73</v>
      </c>
      <c r="D22">
        <f t="shared" ref="D22:O22" si="4">D10-D20</f>
        <v>505</v>
      </c>
      <c r="E22">
        <f t="shared" si="4"/>
        <v>1125</v>
      </c>
      <c r="F22">
        <f t="shared" si="4"/>
        <v>657</v>
      </c>
      <c r="G22">
        <f t="shared" si="4"/>
        <v>937</v>
      </c>
      <c r="H22">
        <f t="shared" si="4"/>
        <v>925</v>
      </c>
      <c r="I22">
        <f t="shared" si="4"/>
        <v>975</v>
      </c>
      <c r="J22">
        <f t="shared" si="4"/>
        <v>1211</v>
      </c>
      <c r="K22">
        <f t="shared" si="4"/>
        <v>855</v>
      </c>
      <c r="L22">
        <f t="shared" si="4"/>
        <v>891</v>
      </c>
      <c r="M22">
        <f t="shared" si="4"/>
        <v>1095</v>
      </c>
      <c r="N22">
        <f t="shared" si="4"/>
        <v>1281</v>
      </c>
      <c r="O22">
        <f t="shared" si="4"/>
        <v>1173</v>
      </c>
    </row>
    <row r="23" spans="1:15" x14ac:dyDescent="0.35">
      <c r="A23" t="s">
        <v>74</v>
      </c>
      <c r="B23" s="11">
        <v>0.15</v>
      </c>
      <c r="D23">
        <f>D22*15%</f>
        <v>75.75</v>
      </c>
      <c r="E23">
        <f>E22*15%</f>
        <v>168.75</v>
      </c>
      <c r="F23">
        <f>F22*15%</f>
        <v>98.55</v>
      </c>
      <c r="G23">
        <f>G22*B23</f>
        <v>140.54999999999998</v>
      </c>
      <c r="H23">
        <f>H22*B23</f>
        <v>138.75</v>
      </c>
      <c r="I23">
        <f>I22*B23</f>
        <v>146.25</v>
      </c>
      <c r="J23">
        <f>J22*B23</f>
        <v>181.65</v>
      </c>
      <c r="K23">
        <f>K22*B23</f>
        <v>128.25</v>
      </c>
      <c r="L23">
        <f>L22*B23</f>
        <v>133.65</v>
      </c>
      <c r="M23">
        <f>M22*B23</f>
        <v>164.25</v>
      </c>
      <c r="N23">
        <f>N22*B23</f>
        <v>192.15</v>
      </c>
      <c r="O23">
        <f>O22*B23</f>
        <v>175.95</v>
      </c>
    </row>
    <row r="25" spans="1:15" x14ac:dyDescent="0.35">
      <c r="A25" t="s">
        <v>75</v>
      </c>
      <c r="D25">
        <f t="shared" ref="D25:O25" si="5">D22-D23</f>
        <v>429.25</v>
      </c>
      <c r="E25">
        <f t="shared" si="5"/>
        <v>956.25</v>
      </c>
      <c r="F25">
        <f t="shared" si="5"/>
        <v>558.45000000000005</v>
      </c>
      <c r="G25">
        <f t="shared" si="5"/>
        <v>796.45</v>
      </c>
      <c r="H25">
        <f t="shared" si="5"/>
        <v>786.25</v>
      </c>
      <c r="I25">
        <f t="shared" si="5"/>
        <v>828.75</v>
      </c>
      <c r="J25">
        <f t="shared" si="5"/>
        <v>1029.3499999999999</v>
      </c>
      <c r="K25">
        <f t="shared" si="5"/>
        <v>726.75</v>
      </c>
      <c r="L25">
        <f t="shared" si="5"/>
        <v>757.35</v>
      </c>
      <c r="M25">
        <f t="shared" si="5"/>
        <v>930.75</v>
      </c>
      <c r="N25">
        <f t="shared" si="5"/>
        <v>1088.8499999999999</v>
      </c>
      <c r="O25">
        <f t="shared" si="5"/>
        <v>997.05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3A53-A6F0-3C46-8002-E2243A3B1E54}">
  <dimension ref="A1:P25"/>
  <sheetViews>
    <sheetView workbookViewId="0">
      <selection activeCell="N18" sqref="N18"/>
    </sheetView>
  </sheetViews>
  <sheetFormatPr defaultRowHeight="15.5" x14ac:dyDescent="0.35"/>
  <sheetData>
    <row r="1" spans="1:16" x14ac:dyDescent="0.35">
      <c r="A1" t="s">
        <v>55</v>
      </c>
      <c r="D1" t="s">
        <v>56</v>
      </c>
      <c r="E1" t="s">
        <v>57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</row>
    <row r="3" spans="1:16" x14ac:dyDescent="0.35">
      <c r="A3" t="s">
        <v>58</v>
      </c>
      <c r="P3" t="s">
        <v>59</v>
      </c>
    </row>
    <row r="4" spans="1:16" x14ac:dyDescent="0.35">
      <c r="A4" t="s">
        <v>60</v>
      </c>
      <c r="B4" t="s">
        <v>61</v>
      </c>
      <c r="D4">
        <v>1500</v>
      </c>
      <c r="E4">
        <v>1300</v>
      </c>
      <c r="F4">
        <v>1400</v>
      </c>
      <c r="G4">
        <v>1900</v>
      </c>
      <c r="H4">
        <v>2000</v>
      </c>
      <c r="I4">
        <v>2000</v>
      </c>
      <c r="J4">
        <v>2500</v>
      </c>
      <c r="K4">
        <v>1900</v>
      </c>
      <c r="L4">
        <v>2260</v>
      </c>
      <c r="M4">
        <v>2000</v>
      </c>
      <c r="N4">
        <v>2340</v>
      </c>
      <c r="O4">
        <v>2400</v>
      </c>
      <c r="P4">
        <f>SUM(D4:O4)</f>
        <v>23500</v>
      </c>
    </row>
    <row r="5" spans="1:16" x14ac:dyDescent="0.35">
      <c r="A5" t="s">
        <v>62</v>
      </c>
      <c r="B5" t="s">
        <v>63</v>
      </c>
      <c r="D5">
        <v>300</v>
      </c>
      <c r="E5">
        <v>250</v>
      </c>
      <c r="F5">
        <v>570</v>
      </c>
      <c r="G5">
        <v>670</v>
      </c>
      <c r="H5">
        <v>500</v>
      </c>
      <c r="I5">
        <v>500</v>
      </c>
      <c r="J5">
        <v>560</v>
      </c>
      <c r="K5">
        <v>400</v>
      </c>
      <c r="L5">
        <v>400</v>
      </c>
      <c r="M5">
        <v>700</v>
      </c>
      <c r="N5">
        <v>620</v>
      </c>
      <c r="O5">
        <v>430</v>
      </c>
      <c r="P5">
        <f>SUM(D5:O5)</f>
        <v>5900</v>
      </c>
    </row>
    <row r="6" spans="1:16" x14ac:dyDescent="0.35">
      <c r="P6">
        <f>SUM(P4:P5)</f>
        <v>29400</v>
      </c>
    </row>
    <row r="7" spans="1:16" x14ac:dyDescent="0.35">
      <c r="A7" t="s">
        <v>64</v>
      </c>
      <c r="D7">
        <f t="shared" ref="D7:O7" si="0">SUM(D4:D5)</f>
        <v>1800</v>
      </c>
      <c r="E7">
        <f t="shared" si="0"/>
        <v>1550</v>
      </c>
      <c r="F7">
        <f t="shared" si="0"/>
        <v>1970</v>
      </c>
      <c r="G7">
        <f t="shared" si="0"/>
        <v>2570</v>
      </c>
      <c r="H7">
        <f t="shared" si="0"/>
        <v>2500</v>
      </c>
      <c r="I7">
        <f t="shared" si="0"/>
        <v>2500</v>
      </c>
      <c r="J7">
        <f t="shared" si="0"/>
        <v>3060</v>
      </c>
      <c r="K7">
        <f t="shared" si="0"/>
        <v>2300</v>
      </c>
      <c r="L7">
        <f t="shared" si="0"/>
        <v>2660</v>
      </c>
      <c r="M7">
        <f t="shared" si="0"/>
        <v>2700</v>
      </c>
      <c r="N7">
        <f t="shared" si="0"/>
        <v>2960</v>
      </c>
      <c r="O7">
        <f t="shared" si="0"/>
        <v>2830</v>
      </c>
    </row>
    <row r="8" spans="1:16" x14ac:dyDescent="0.35">
      <c r="A8" t="s">
        <v>65</v>
      </c>
      <c r="D8">
        <f t="shared" ref="D8:O8" si="1">D7*40%</f>
        <v>720</v>
      </c>
      <c r="E8">
        <f t="shared" si="1"/>
        <v>620</v>
      </c>
      <c r="F8">
        <f t="shared" si="1"/>
        <v>788</v>
      </c>
      <c r="G8">
        <f t="shared" si="1"/>
        <v>1028</v>
      </c>
      <c r="H8">
        <f t="shared" si="1"/>
        <v>1000</v>
      </c>
      <c r="I8">
        <f t="shared" si="1"/>
        <v>1000</v>
      </c>
      <c r="J8">
        <f t="shared" si="1"/>
        <v>1224</v>
      </c>
      <c r="K8">
        <f t="shared" si="1"/>
        <v>920</v>
      </c>
      <c r="L8">
        <f t="shared" si="1"/>
        <v>1064</v>
      </c>
      <c r="M8">
        <f t="shared" si="1"/>
        <v>1080</v>
      </c>
      <c r="N8">
        <f t="shared" si="1"/>
        <v>1184</v>
      </c>
      <c r="O8">
        <f t="shared" si="1"/>
        <v>1132</v>
      </c>
    </row>
    <row r="10" spans="1:16" ht="14" customHeight="1" x14ac:dyDescent="0.35">
      <c r="A10" t="s">
        <v>66</v>
      </c>
      <c r="D10">
        <f>D7-D8</f>
        <v>1080</v>
      </c>
      <c r="E10">
        <f>E7-E9</f>
        <v>1550</v>
      </c>
      <c r="F10">
        <f t="shared" ref="F10:O10" si="2">F7-F8</f>
        <v>1182</v>
      </c>
      <c r="G10">
        <f t="shared" si="2"/>
        <v>1542</v>
      </c>
      <c r="H10">
        <f t="shared" si="2"/>
        <v>1500</v>
      </c>
      <c r="I10">
        <f t="shared" si="2"/>
        <v>1500</v>
      </c>
      <c r="J10">
        <f t="shared" si="2"/>
        <v>1836</v>
      </c>
      <c r="K10">
        <f t="shared" si="2"/>
        <v>1380</v>
      </c>
      <c r="L10">
        <f t="shared" si="2"/>
        <v>1596</v>
      </c>
      <c r="M10">
        <f t="shared" si="2"/>
        <v>1620</v>
      </c>
      <c r="N10">
        <f t="shared" si="2"/>
        <v>1776</v>
      </c>
      <c r="O10">
        <f t="shared" si="2"/>
        <v>1698</v>
      </c>
    </row>
    <row r="11" spans="1:16" ht="15.5" customHeight="1" x14ac:dyDescent="0.35"/>
    <row r="13" spans="1:16" x14ac:dyDescent="0.35">
      <c r="A13" t="s">
        <v>67</v>
      </c>
    </row>
    <row r="15" spans="1:16" x14ac:dyDescent="0.35">
      <c r="A15" t="s">
        <v>68</v>
      </c>
      <c r="D15">
        <v>250</v>
      </c>
    </row>
    <row r="16" spans="1:16" x14ac:dyDescent="0.35">
      <c r="A16" t="s">
        <v>69</v>
      </c>
      <c r="D16">
        <v>50</v>
      </c>
      <c r="E16">
        <v>50</v>
      </c>
      <c r="F16">
        <v>50</v>
      </c>
      <c r="G16">
        <v>50</v>
      </c>
      <c r="H16">
        <v>50</v>
      </c>
      <c r="I16">
        <v>50</v>
      </c>
      <c r="J16">
        <v>50</v>
      </c>
      <c r="K16">
        <v>50</v>
      </c>
      <c r="L16">
        <v>50</v>
      </c>
      <c r="M16">
        <v>50</v>
      </c>
      <c r="N16">
        <v>50</v>
      </c>
      <c r="O16">
        <v>50</v>
      </c>
    </row>
    <row r="17" spans="1:15" x14ac:dyDescent="0.35">
      <c r="A17" t="s">
        <v>70</v>
      </c>
      <c r="D17">
        <v>200</v>
      </c>
      <c r="E17">
        <v>380</v>
      </c>
      <c r="F17">
        <v>400</v>
      </c>
      <c r="G17">
        <v>480</v>
      </c>
      <c r="H17">
        <v>400</v>
      </c>
      <c r="I17">
        <v>400</v>
      </c>
      <c r="J17">
        <v>520</v>
      </c>
      <c r="K17">
        <v>400</v>
      </c>
      <c r="L17">
        <v>580</v>
      </c>
      <c r="M17">
        <v>450</v>
      </c>
      <c r="N17">
        <v>370</v>
      </c>
      <c r="O17">
        <v>400</v>
      </c>
    </row>
    <row r="18" spans="1:15" x14ac:dyDescent="0.35">
      <c r="A18" t="s">
        <v>71</v>
      </c>
      <c r="D18">
        <v>75</v>
      </c>
      <c r="E18">
        <v>75</v>
      </c>
      <c r="F18">
        <v>75</v>
      </c>
      <c r="G18">
        <v>75</v>
      </c>
      <c r="H18">
        <v>75</v>
      </c>
      <c r="I18">
        <v>75</v>
      </c>
      <c r="J18">
        <v>75</v>
      </c>
      <c r="K18">
        <v>75</v>
      </c>
      <c r="L18">
        <v>75</v>
      </c>
      <c r="M18">
        <v>75</v>
      </c>
      <c r="N18">
        <v>75</v>
      </c>
      <c r="O18">
        <v>75</v>
      </c>
    </row>
    <row r="20" spans="1:15" x14ac:dyDescent="0.35">
      <c r="A20" t="s">
        <v>72</v>
      </c>
      <c r="D20">
        <f t="shared" ref="D20:K20" si="3">SUM(D14:D18)</f>
        <v>575</v>
      </c>
      <c r="E20">
        <f t="shared" si="3"/>
        <v>505</v>
      </c>
      <c r="F20">
        <f t="shared" si="3"/>
        <v>525</v>
      </c>
      <c r="G20">
        <f t="shared" si="3"/>
        <v>605</v>
      </c>
      <c r="H20">
        <f t="shared" si="3"/>
        <v>525</v>
      </c>
      <c r="I20">
        <f t="shared" si="3"/>
        <v>525</v>
      </c>
      <c r="J20">
        <f t="shared" si="3"/>
        <v>645</v>
      </c>
      <c r="K20">
        <f t="shared" si="3"/>
        <v>525</v>
      </c>
      <c r="L20">
        <f>SUM(L14:L19)</f>
        <v>705</v>
      </c>
      <c r="M20">
        <f>SUM(M14:M18)</f>
        <v>575</v>
      </c>
      <c r="N20">
        <f>SUM(N14:N18)</f>
        <v>495</v>
      </c>
      <c r="O20">
        <f>SUM(O14:O18)</f>
        <v>525</v>
      </c>
    </row>
    <row r="22" spans="1:15" x14ac:dyDescent="0.35">
      <c r="A22" t="s">
        <v>73</v>
      </c>
      <c r="D22">
        <f t="shared" ref="D22:O22" si="4">D10-D20</f>
        <v>505</v>
      </c>
      <c r="E22">
        <f t="shared" si="4"/>
        <v>1045</v>
      </c>
      <c r="F22">
        <f t="shared" si="4"/>
        <v>657</v>
      </c>
      <c r="G22">
        <f t="shared" si="4"/>
        <v>937</v>
      </c>
      <c r="H22">
        <f t="shared" si="4"/>
        <v>975</v>
      </c>
      <c r="I22">
        <f t="shared" si="4"/>
        <v>975</v>
      </c>
      <c r="J22">
        <f t="shared" si="4"/>
        <v>1191</v>
      </c>
      <c r="K22">
        <f t="shared" si="4"/>
        <v>855</v>
      </c>
      <c r="L22">
        <f t="shared" si="4"/>
        <v>891</v>
      </c>
      <c r="M22">
        <f t="shared" si="4"/>
        <v>1045</v>
      </c>
      <c r="N22">
        <f t="shared" si="4"/>
        <v>1281</v>
      </c>
      <c r="O22">
        <f t="shared" si="4"/>
        <v>1173</v>
      </c>
    </row>
    <row r="23" spans="1:15" x14ac:dyDescent="0.35">
      <c r="A23" t="s">
        <v>74</v>
      </c>
      <c r="B23" s="11">
        <v>0.15</v>
      </c>
      <c r="D23">
        <f>D22*15%</f>
        <v>75.75</v>
      </c>
      <c r="E23">
        <f>E22*15%</f>
        <v>156.75</v>
      </c>
      <c r="F23">
        <f>F22*15%</f>
        <v>98.55</v>
      </c>
      <c r="G23">
        <f>G22*B23</f>
        <v>140.54999999999998</v>
      </c>
      <c r="H23">
        <f>H22*B23</f>
        <v>146.25</v>
      </c>
      <c r="I23">
        <f>I22*B23</f>
        <v>146.25</v>
      </c>
      <c r="J23">
        <f>J22*B23</f>
        <v>178.65</v>
      </c>
      <c r="K23">
        <f>K22*B23</f>
        <v>128.25</v>
      </c>
      <c r="L23">
        <f>L22*B23</f>
        <v>133.65</v>
      </c>
      <c r="M23">
        <f>M22*B23</f>
        <v>156.75</v>
      </c>
      <c r="N23">
        <f>N22*B23</f>
        <v>192.15</v>
      </c>
      <c r="O23">
        <f>O22*B23</f>
        <v>175.95</v>
      </c>
    </row>
    <row r="25" spans="1:15" x14ac:dyDescent="0.35">
      <c r="A25" t="s">
        <v>75</v>
      </c>
      <c r="D25">
        <f t="shared" ref="D25:O25" si="5">D22-D23</f>
        <v>429.25</v>
      </c>
      <c r="E25">
        <f t="shared" si="5"/>
        <v>888.25</v>
      </c>
      <c r="F25">
        <f t="shared" si="5"/>
        <v>558.45000000000005</v>
      </c>
      <c r="G25">
        <f t="shared" si="5"/>
        <v>796.45</v>
      </c>
      <c r="H25">
        <f t="shared" si="5"/>
        <v>828.75</v>
      </c>
      <c r="I25">
        <f t="shared" si="5"/>
        <v>828.75</v>
      </c>
      <c r="J25">
        <f t="shared" si="5"/>
        <v>1012.35</v>
      </c>
      <c r="K25">
        <f t="shared" si="5"/>
        <v>726.75</v>
      </c>
      <c r="L25">
        <f t="shared" si="5"/>
        <v>757.35</v>
      </c>
      <c r="M25">
        <f t="shared" si="5"/>
        <v>888.25</v>
      </c>
      <c r="N25">
        <f t="shared" si="5"/>
        <v>1088.8499999999999</v>
      </c>
      <c r="O25">
        <f t="shared" si="5"/>
        <v>997.05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29A8-6892-DD42-8CFE-7132A2C6914D}">
  <dimension ref="A1:P25"/>
  <sheetViews>
    <sheetView workbookViewId="0">
      <selection activeCell="L18" sqref="L18"/>
    </sheetView>
  </sheetViews>
  <sheetFormatPr defaultRowHeight="15.5" x14ac:dyDescent="0.35"/>
  <sheetData>
    <row r="1" spans="1:16" x14ac:dyDescent="0.35">
      <c r="A1" t="s">
        <v>55</v>
      </c>
      <c r="D1" t="s">
        <v>56</v>
      </c>
      <c r="E1" t="s">
        <v>57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</row>
    <row r="3" spans="1:16" x14ac:dyDescent="0.35">
      <c r="A3" t="s">
        <v>58</v>
      </c>
      <c r="P3" t="s">
        <v>59</v>
      </c>
    </row>
    <row r="4" spans="1:16" x14ac:dyDescent="0.35">
      <c r="A4" t="s">
        <v>60</v>
      </c>
      <c r="B4" t="s">
        <v>61</v>
      </c>
      <c r="D4">
        <v>1500</v>
      </c>
      <c r="E4">
        <v>1300</v>
      </c>
      <c r="F4">
        <v>1400</v>
      </c>
      <c r="G4">
        <v>1900</v>
      </c>
      <c r="H4">
        <v>2000</v>
      </c>
      <c r="I4">
        <v>2000</v>
      </c>
      <c r="J4">
        <v>2500</v>
      </c>
      <c r="K4">
        <v>1900</v>
      </c>
      <c r="L4">
        <v>2260</v>
      </c>
      <c r="M4">
        <v>2000</v>
      </c>
      <c r="N4">
        <v>2340</v>
      </c>
      <c r="O4">
        <v>2400</v>
      </c>
      <c r="P4">
        <f>SUM(D4:O4)</f>
        <v>23500</v>
      </c>
    </row>
    <row r="5" spans="1:16" x14ac:dyDescent="0.35">
      <c r="A5" t="s">
        <v>62</v>
      </c>
      <c r="B5" t="s">
        <v>63</v>
      </c>
      <c r="D5">
        <v>300</v>
      </c>
      <c r="E5">
        <v>250</v>
      </c>
      <c r="F5">
        <v>570</v>
      </c>
      <c r="G5">
        <v>670</v>
      </c>
      <c r="H5">
        <v>500</v>
      </c>
      <c r="I5">
        <v>500</v>
      </c>
      <c r="J5">
        <v>560</v>
      </c>
      <c r="K5">
        <v>400</v>
      </c>
      <c r="L5">
        <v>400</v>
      </c>
      <c r="M5">
        <v>700</v>
      </c>
      <c r="N5">
        <v>620</v>
      </c>
      <c r="O5">
        <v>430</v>
      </c>
      <c r="P5">
        <f>SUM(D5:O5)</f>
        <v>5900</v>
      </c>
    </row>
    <row r="6" spans="1:16" x14ac:dyDescent="0.35">
      <c r="P6">
        <f>SUM(P4:P5)</f>
        <v>29400</v>
      </c>
    </row>
    <row r="7" spans="1:16" x14ac:dyDescent="0.35">
      <c r="A7" t="s">
        <v>64</v>
      </c>
      <c r="D7">
        <f t="shared" ref="D7:O7" si="0">SUM(D4:D5)</f>
        <v>1800</v>
      </c>
      <c r="E7">
        <f t="shared" si="0"/>
        <v>1550</v>
      </c>
      <c r="F7">
        <f t="shared" si="0"/>
        <v>1970</v>
      </c>
      <c r="G7">
        <f t="shared" si="0"/>
        <v>2570</v>
      </c>
      <c r="H7">
        <f t="shared" si="0"/>
        <v>2500</v>
      </c>
      <c r="I7">
        <f t="shared" si="0"/>
        <v>2500</v>
      </c>
      <c r="J7">
        <f t="shared" si="0"/>
        <v>3060</v>
      </c>
      <c r="K7">
        <f t="shared" si="0"/>
        <v>2300</v>
      </c>
      <c r="L7">
        <f t="shared" si="0"/>
        <v>2660</v>
      </c>
      <c r="M7">
        <f t="shared" si="0"/>
        <v>2700</v>
      </c>
      <c r="N7">
        <f t="shared" si="0"/>
        <v>2960</v>
      </c>
      <c r="O7">
        <f t="shared" si="0"/>
        <v>2830</v>
      </c>
    </row>
    <row r="8" spans="1:16" x14ac:dyDescent="0.35">
      <c r="A8" t="s">
        <v>65</v>
      </c>
      <c r="D8">
        <f t="shared" ref="D8:O8" si="1">D7*40%</f>
        <v>720</v>
      </c>
      <c r="E8">
        <f t="shared" si="1"/>
        <v>620</v>
      </c>
      <c r="F8">
        <f t="shared" si="1"/>
        <v>788</v>
      </c>
      <c r="G8">
        <f t="shared" si="1"/>
        <v>1028</v>
      </c>
      <c r="H8">
        <f t="shared" si="1"/>
        <v>1000</v>
      </c>
      <c r="I8">
        <f t="shared" si="1"/>
        <v>1000</v>
      </c>
      <c r="J8">
        <f t="shared" si="1"/>
        <v>1224</v>
      </c>
      <c r="K8">
        <f t="shared" si="1"/>
        <v>920</v>
      </c>
      <c r="L8">
        <f t="shared" si="1"/>
        <v>1064</v>
      </c>
      <c r="M8">
        <f t="shared" si="1"/>
        <v>1080</v>
      </c>
      <c r="N8">
        <f t="shared" si="1"/>
        <v>1184</v>
      </c>
      <c r="O8">
        <f t="shared" si="1"/>
        <v>1132</v>
      </c>
    </row>
    <row r="10" spans="1:16" ht="14" customHeight="1" x14ac:dyDescent="0.35">
      <c r="A10" t="s">
        <v>66</v>
      </c>
      <c r="D10">
        <f>D7-D8</f>
        <v>1080</v>
      </c>
      <c r="E10">
        <f>E7-E9</f>
        <v>1550</v>
      </c>
      <c r="F10">
        <f t="shared" ref="F10:O10" si="2">F7-F8</f>
        <v>1182</v>
      </c>
      <c r="G10">
        <f t="shared" si="2"/>
        <v>1542</v>
      </c>
      <c r="H10">
        <f t="shared" si="2"/>
        <v>1500</v>
      </c>
      <c r="I10">
        <f t="shared" si="2"/>
        <v>1500</v>
      </c>
      <c r="J10">
        <f t="shared" si="2"/>
        <v>1836</v>
      </c>
      <c r="K10">
        <f t="shared" si="2"/>
        <v>1380</v>
      </c>
      <c r="L10">
        <f t="shared" si="2"/>
        <v>1596</v>
      </c>
      <c r="M10">
        <f t="shared" si="2"/>
        <v>1620</v>
      </c>
      <c r="N10">
        <f t="shared" si="2"/>
        <v>1776</v>
      </c>
      <c r="O10">
        <f t="shared" si="2"/>
        <v>1698</v>
      </c>
    </row>
    <row r="11" spans="1:16" ht="15.5" customHeight="1" x14ac:dyDescent="0.35"/>
    <row r="13" spans="1:16" x14ac:dyDescent="0.35">
      <c r="A13" t="s">
        <v>67</v>
      </c>
    </row>
    <row r="15" spans="1:16" x14ac:dyDescent="0.35">
      <c r="A15" t="s">
        <v>68</v>
      </c>
      <c r="D15">
        <v>150</v>
      </c>
    </row>
    <row r="16" spans="1:16" x14ac:dyDescent="0.35">
      <c r="A16" t="s">
        <v>69</v>
      </c>
      <c r="D16">
        <v>50</v>
      </c>
      <c r="E16">
        <v>50</v>
      </c>
      <c r="F16">
        <v>50</v>
      </c>
      <c r="G16">
        <v>50</v>
      </c>
      <c r="H16">
        <v>50</v>
      </c>
      <c r="I16">
        <v>50</v>
      </c>
      <c r="J16">
        <v>50</v>
      </c>
      <c r="K16">
        <v>50</v>
      </c>
      <c r="L16">
        <v>50</v>
      </c>
      <c r="M16">
        <v>50</v>
      </c>
      <c r="N16">
        <v>50</v>
      </c>
      <c r="O16">
        <v>50</v>
      </c>
    </row>
    <row r="17" spans="1:15" x14ac:dyDescent="0.35">
      <c r="A17" t="s">
        <v>70</v>
      </c>
      <c r="D17">
        <v>200</v>
      </c>
      <c r="E17">
        <v>340</v>
      </c>
      <c r="F17">
        <v>400</v>
      </c>
      <c r="G17">
        <v>480</v>
      </c>
      <c r="H17">
        <v>450</v>
      </c>
      <c r="I17">
        <v>430</v>
      </c>
      <c r="J17">
        <v>500</v>
      </c>
      <c r="K17">
        <v>470</v>
      </c>
      <c r="L17">
        <v>580</v>
      </c>
      <c r="M17">
        <v>400</v>
      </c>
      <c r="N17">
        <v>370</v>
      </c>
      <c r="O17">
        <v>400</v>
      </c>
    </row>
    <row r="18" spans="1:15" x14ac:dyDescent="0.35">
      <c r="A18" t="s">
        <v>71</v>
      </c>
      <c r="D18">
        <v>75</v>
      </c>
      <c r="E18">
        <v>75</v>
      </c>
      <c r="F18">
        <v>75</v>
      </c>
      <c r="G18">
        <v>75</v>
      </c>
      <c r="H18">
        <v>75</v>
      </c>
      <c r="I18">
        <v>75</v>
      </c>
      <c r="J18">
        <v>75</v>
      </c>
      <c r="K18">
        <v>75</v>
      </c>
      <c r="L18">
        <v>75</v>
      </c>
      <c r="M18">
        <v>75</v>
      </c>
      <c r="N18">
        <v>75</v>
      </c>
      <c r="O18">
        <v>75</v>
      </c>
    </row>
    <row r="20" spans="1:15" x14ac:dyDescent="0.35">
      <c r="A20" t="s">
        <v>72</v>
      </c>
      <c r="D20">
        <f t="shared" ref="D20:K20" si="3">SUM(D14:D18)</f>
        <v>475</v>
      </c>
      <c r="E20">
        <f t="shared" si="3"/>
        <v>465</v>
      </c>
      <c r="F20">
        <f t="shared" si="3"/>
        <v>525</v>
      </c>
      <c r="G20">
        <f t="shared" si="3"/>
        <v>605</v>
      </c>
      <c r="H20">
        <f t="shared" si="3"/>
        <v>575</v>
      </c>
      <c r="I20">
        <f t="shared" si="3"/>
        <v>555</v>
      </c>
      <c r="J20">
        <f t="shared" si="3"/>
        <v>625</v>
      </c>
      <c r="K20">
        <f t="shared" si="3"/>
        <v>595</v>
      </c>
      <c r="L20">
        <f>SUM(L14:L19)</f>
        <v>705</v>
      </c>
      <c r="M20">
        <f>SUM(M14:M18)</f>
        <v>525</v>
      </c>
      <c r="N20">
        <f>SUM(N14:N18)</f>
        <v>495</v>
      </c>
      <c r="O20">
        <f>SUM(O14:O18)</f>
        <v>525</v>
      </c>
    </row>
    <row r="22" spans="1:15" x14ac:dyDescent="0.35">
      <c r="A22" t="s">
        <v>73</v>
      </c>
      <c r="D22">
        <f t="shared" ref="D22:O22" si="4">D10-D20</f>
        <v>605</v>
      </c>
      <c r="E22">
        <f t="shared" si="4"/>
        <v>1085</v>
      </c>
      <c r="F22">
        <f t="shared" si="4"/>
        <v>657</v>
      </c>
      <c r="G22">
        <f t="shared" si="4"/>
        <v>937</v>
      </c>
      <c r="H22">
        <f t="shared" si="4"/>
        <v>925</v>
      </c>
      <c r="I22">
        <f t="shared" si="4"/>
        <v>945</v>
      </c>
      <c r="J22">
        <f t="shared" si="4"/>
        <v>1211</v>
      </c>
      <c r="K22">
        <f t="shared" si="4"/>
        <v>785</v>
      </c>
      <c r="L22">
        <f t="shared" si="4"/>
        <v>891</v>
      </c>
      <c r="M22">
        <f t="shared" si="4"/>
        <v>1095</v>
      </c>
      <c r="N22">
        <f t="shared" si="4"/>
        <v>1281</v>
      </c>
      <c r="O22">
        <f t="shared" si="4"/>
        <v>1173</v>
      </c>
    </row>
    <row r="23" spans="1:15" x14ac:dyDescent="0.35">
      <c r="A23" t="s">
        <v>74</v>
      </c>
      <c r="B23" s="11">
        <v>0.15</v>
      </c>
      <c r="D23">
        <f>D22*15%</f>
        <v>90.75</v>
      </c>
      <c r="E23">
        <f>E22*15%</f>
        <v>162.75</v>
      </c>
      <c r="F23">
        <f>F22*15%</f>
        <v>98.55</v>
      </c>
      <c r="G23">
        <f>G22*B23</f>
        <v>140.54999999999998</v>
      </c>
      <c r="H23">
        <f>H22*B23</f>
        <v>138.75</v>
      </c>
      <c r="I23">
        <f>I22*B23</f>
        <v>141.75</v>
      </c>
      <c r="J23">
        <f>J22*B23</f>
        <v>181.65</v>
      </c>
      <c r="K23">
        <f>K22*B23</f>
        <v>117.75</v>
      </c>
      <c r="L23">
        <f>L22*B23</f>
        <v>133.65</v>
      </c>
      <c r="M23">
        <f>M22*B23</f>
        <v>164.25</v>
      </c>
      <c r="N23">
        <f>N22*B23</f>
        <v>192.15</v>
      </c>
      <c r="O23">
        <f>O22*B23</f>
        <v>175.95</v>
      </c>
    </row>
    <row r="25" spans="1:15" x14ac:dyDescent="0.35">
      <c r="A25" t="s">
        <v>75</v>
      </c>
      <c r="D25">
        <f t="shared" ref="D25:O25" si="5">D22-D23</f>
        <v>514.25</v>
      </c>
      <c r="E25">
        <f t="shared" si="5"/>
        <v>922.25</v>
      </c>
      <c r="F25">
        <f t="shared" si="5"/>
        <v>558.45000000000005</v>
      </c>
      <c r="G25">
        <f t="shared" si="5"/>
        <v>796.45</v>
      </c>
      <c r="H25">
        <f t="shared" si="5"/>
        <v>786.25</v>
      </c>
      <c r="I25">
        <f t="shared" si="5"/>
        <v>803.25</v>
      </c>
      <c r="J25">
        <f t="shared" si="5"/>
        <v>1029.3499999999999</v>
      </c>
      <c r="K25">
        <f t="shared" si="5"/>
        <v>667.25</v>
      </c>
      <c r="L25">
        <f t="shared" si="5"/>
        <v>757.35</v>
      </c>
      <c r="M25">
        <f t="shared" si="5"/>
        <v>930.75</v>
      </c>
      <c r="N25">
        <f t="shared" si="5"/>
        <v>1088.8499999999999</v>
      </c>
      <c r="O25">
        <f t="shared" si="5"/>
        <v>997.05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1886-7D71-DF43-AAF6-B26B3FE34E2A}">
  <dimension ref="A1:N44"/>
  <sheetViews>
    <sheetView topLeftCell="A19" workbookViewId="0">
      <selection activeCell="B26" sqref="B26"/>
    </sheetView>
  </sheetViews>
  <sheetFormatPr defaultColWidth="10.6640625" defaultRowHeight="15.5" x14ac:dyDescent="0.35"/>
  <cols>
    <col min="1" max="1" width="34.83203125" bestFit="1" customWidth="1"/>
  </cols>
  <sheetData>
    <row r="1" spans="1:14" x14ac:dyDescent="0.35">
      <c r="A1" t="s">
        <v>0</v>
      </c>
    </row>
    <row r="2" spans="1:14" x14ac:dyDescent="0.35"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</row>
    <row r="3" spans="1:14" x14ac:dyDescent="0.35">
      <c r="A3" s="1" t="s">
        <v>14</v>
      </c>
      <c r="B3">
        <f>'income statement 1'!O25</f>
        <v>997.05</v>
      </c>
      <c r="C3">
        <f>B33</f>
        <v>1502.0500000000002</v>
      </c>
      <c r="D3">
        <f t="shared" ref="D3:M3" si="0">C33</f>
        <v>2007.0500000000002</v>
      </c>
      <c r="E3">
        <f t="shared" si="0"/>
        <v>2664.05</v>
      </c>
      <c r="F3">
        <f t="shared" si="0"/>
        <v>3601.05</v>
      </c>
      <c r="G3">
        <f t="shared" si="0"/>
        <v>4526.05</v>
      </c>
      <c r="H3">
        <f t="shared" si="0"/>
        <v>5501.05</v>
      </c>
      <c r="I3">
        <f t="shared" si="0"/>
        <v>6712.0499999999993</v>
      </c>
      <c r="J3">
        <f t="shared" si="0"/>
        <v>7567.0499999999993</v>
      </c>
      <c r="K3">
        <f t="shared" si="0"/>
        <v>8458.0499999999993</v>
      </c>
      <c r="L3">
        <f t="shared" si="0"/>
        <v>9553.0499999999993</v>
      </c>
      <c r="M3">
        <f t="shared" si="0"/>
        <v>10834.05</v>
      </c>
    </row>
    <row r="5" spans="1:14" x14ac:dyDescent="0.35">
      <c r="A5" s="1" t="s">
        <v>17</v>
      </c>
    </row>
    <row r="6" spans="1:14" x14ac:dyDescent="0.35">
      <c r="A6" t="s">
        <v>16</v>
      </c>
      <c r="B6" cm="1">
        <f t="array" ref="B6:M6">'income statement 1'!D7:O7</f>
        <v>1800</v>
      </c>
      <c r="C6">
        <v>1550</v>
      </c>
      <c r="D6">
        <v>1970</v>
      </c>
      <c r="E6">
        <v>2570</v>
      </c>
      <c r="F6">
        <v>2500</v>
      </c>
      <c r="G6">
        <v>2500</v>
      </c>
      <c r="H6">
        <v>3060</v>
      </c>
      <c r="I6">
        <v>2300</v>
      </c>
      <c r="J6">
        <v>2660</v>
      </c>
      <c r="K6">
        <v>2700</v>
      </c>
      <c r="L6">
        <v>2960</v>
      </c>
      <c r="M6">
        <v>2830</v>
      </c>
    </row>
    <row r="7" spans="1:14" x14ac:dyDescent="0.35">
      <c r="A7" t="s">
        <v>15</v>
      </c>
    </row>
    <row r="9" spans="1:14" x14ac:dyDescent="0.35">
      <c r="A9" s="1" t="s">
        <v>18</v>
      </c>
      <c r="B9">
        <f>B6+B7</f>
        <v>1800</v>
      </c>
      <c r="C9">
        <f t="shared" ref="C9:M9" si="1">C6+C7</f>
        <v>1550</v>
      </c>
      <c r="D9">
        <f t="shared" si="1"/>
        <v>1970</v>
      </c>
      <c r="E9">
        <f t="shared" si="1"/>
        <v>2570</v>
      </c>
      <c r="F9">
        <f t="shared" si="1"/>
        <v>2500</v>
      </c>
      <c r="G9">
        <f t="shared" si="1"/>
        <v>2500</v>
      </c>
      <c r="H9">
        <f t="shared" si="1"/>
        <v>3060</v>
      </c>
      <c r="I9">
        <f t="shared" si="1"/>
        <v>2300</v>
      </c>
      <c r="J9">
        <f t="shared" si="1"/>
        <v>2660</v>
      </c>
      <c r="K9">
        <f t="shared" si="1"/>
        <v>2700</v>
      </c>
      <c r="L9">
        <f t="shared" si="1"/>
        <v>2960</v>
      </c>
      <c r="M9">
        <f t="shared" si="1"/>
        <v>2830</v>
      </c>
      <c r="N9">
        <f>SUM(B9:M9)</f>
        <v>29400</v>
      </c>
    </row>
    <row r="10" spans="1:14" x14ac:dyDescent="0.35">
      <c r="A10" s="1"/>
    </row>
    <row r="11" spans="1:14" x14ac:dyDescent="0.35">
      <c r="A11" s="1" t="s">
        <v>26</v>
      </c>
      <c r="B11">
        <f>B3+B9</f>
        <v>2797.05</v>
      </c>
      <c r="C11">
        <f t="shared" ref="C11:M11" si="2">C3+C9</f>
        <v>3052.05</v>
      </c>
      <c r="D11">
        <f t="shared" si="2"/>
        <v>3977.05</v>
      </c>
      <c r="E11">
        <f t="shared" si="2"/>
        <v>5234.05</v>
      </c>
      <c r="F11">
        <f t="shared" si="2"/>
        <v>6101.05</v>
      </c>
      <c r="G11">
        <f t="shared" si="2"/>
        <v>7026.05</v>
      </c>
      <c r="H11">
        <f t="shared" si="2"/>
        <v>8561.0499999999993</v>
      </c>
      <c r="I11">
        <f t="shared" si="2"/>
        <v>9012.0499999999993</v>
      </c>
      <c r="J11">
        <f t="shared" si="2"/>
        <v>10227.049999999999</v>
      </c>
      <c r="K11">
        <f t="shared" si="2"/>
        <v>11158.05</v>
      </c>
      <c r="L11">
        <f t="shared" si="2"/>
        <v>12513.05</v>
      </c>
      <c r="M11">
        <f t="shared" si="2"/>
        <v>13664.05</v>
      </c>
    </row>
    <row r="13" spans="1:14" x14ac:dyDescent="0.35">
      <c r="A13" s="1" t="s">
        <v>19</v>
      </c>
    </row>
    <row r="14" spans="1:14" x14ac:dyDescent="0.35">
      <c r="A14" t="s">
        <v>13</v>
      </c>
      <c r="B14" cm="1">
        <f t="array" ref="B14:M14">'income statement 1'!D8:O8</f>
        <v>720</v>
      </c>
      <c r="C14">
        <v>620</v>
      </c>
      <c r="D14">
        <v>788</v>
      </c>
      <c r="E14">
        <v>1028</v>
      </c>
      <c r="F14">
        <v>1000</v>
      </c>
      <c r="G14">
        <v>1000</v>
      </c>
      <c r="H14">
        <v>1224</v>
      </c>
      <c r="I14">
        <v>920</v>
      </c>
      <c r="J14">
        <v>1064</v>
      </c>
      <c r="K14">
        <v>1080</v>
      </c>
      <c r="L14">
        <v>1184</v>
      </c>
      <c r="M14">
        <v>1132</v>
      </c>
    </row>
    <row r="16" spans="1:14" x14ac:dyDescent="0.35">
      <c r="A16" s="2" t="s">
        <v>22</v>
      </c>
      <c r="B16">
        <f>B14+B15</f>
        <v>720</v>
      </c>
      <c r="C16">
        <f t="shared" ref="C16:M16" si="3">C14+C15</f>
        <v>620</v>
      </c>
      <c r="D16">
        <f t="shared" si="3"/>
        <v>788</v>
      </c>
      <c r="E16">
        <f t="shared" si="3"/>
        <v>1028</v>
      </c>
      <c r="F16">
        <f t="shared" si="3"/>
        <v>1000</v>
      </c>
      <c r="G16">
        <f t="shared" si="3"/>
        <v>1000</v>
      </c>
      <c r="H16">
        <f t="shared" si="3"/>
        <v>1224</v>
      </c>
      <c r="I16">
        <f t="shared" si="3"/>
        <v>920</v>
      </c>
      <c r="J16">
        <f t="shared" si="3"/>
        <v>1064</v>
      </c>
      <c r="K16">
        <f t="shared" si="3"/>
        <v>1080</v>
      </c>
      <c r="L16">
        <f t="shared" si="3"/>
        <v>1184</v>
      </c>
      <c r="M16">
        <f t="shared" si="3"/>
        <v>1132</v>
      </c>
      <c r="N16">
        <f>SUM(B16:M16)</f>
        <v>11760</v>
      </c>
    </row>
    <row r="17" spans="1:14" x14ac:dyDescent="0.35">
      <c r="A17" s="2"/>
    </row>
    <row r="18" spans="1:14" x14ac:dyDescent="0.35">
      <c r="A18" s="1" t="s">
        <v>20</v>
      </c>
    </row>
    <row r="19" spans="1:14" x14ac:dyDescent="0.35">
      <c r="A19" t="s">
        <v>78</v>
      </c>
      <c r="B19" cm="1">
        <f t="array" ref="B19:M19">'income statement 1'!D16:O16</f>
        <v>50</v>
      </c>
      <c r="C19">
        <v>50</v>
      </c>
      <c r="D19">
        <v>50</v>
      </c>
      <c r="E19">
        <v>50</v>
      </c>
      <c r="F19">
        <v>50</v>
      </c>
      <c r="G19">
        <v>50</v>
      </c>
      <c r="H19">
        <v>50</v>
      </c>
      <c r="I19">
        <v>50</v>
      </c>
      <c r="J19">
        <v>50</v>
      </c>
      <c r="K19">
        <v>50</v>
      </c>
      <c r="L19">
        <v>50</v>
      </c>
      <c r="M19">
        <v>50</v>
      </c>
    </row>
    <row r="20" spans="1:14" x14ac:dyDescent="0.35">
      <c r="A20" t="s">
        <v>76</v>
      </c>
      <c r="B20">
        <f>'income statement 1'!D15</f>
        <v>250</v>
      </c>
    </row>
    <row r="21" spans="1:14" x14ac:dyDescent="0.35">
      <c r="A21" t="s">
        <v>71</v>
      </c>
      <c r="B21">
        <f>'income statement 1'!D18</f>
        <v>75</v>
      </c>
      <c r="C21">
        <f>'income statement 1'!E18</f>
        <v>75</v>
      </c>
      <c r="D21">
        <f>'income statement 1'!F18</f>
        <v>75</v>
      </c>
      <c r="E21">
        <f>'income statement 1'!G18</f>
        <v>75</v>
      </c>
      <c r="F21">
        <f>'income statement 1'!I18</f>
        <v>75</v>
      </c>
      <c r="G21">
        <f>'income statement 1'!I18</f>
        <v>75</v>
      </c>
      <c r="H21">
        <f>'income statement 1'!J18</f>
        <v>75</v>
      </c>
      <c r="I21">
        <f>'income statement 1'!L18</f>
        <v>75</v>
      </c>
      <c r="J21">
        <f>'income statement 1'!M18</f>
        <v>75</v>
      </c>
      <c r="K21">
        <f>'income statement 1'!M18</f>
        <v>75</v>
      </c>
      <c r="L21">
        <f>'income statement 1'!N18</f>
        <v>75</v>
      </c>
      <c r="M21">
        <f>'income statement 1'!O18</f>
        <v>75</v>
      </c>
    </row>
    <row r="22" spans="1:14" x14ac:dyDescent="0.35">
      <c r="A22" t="s">
        <v>77</v>
      </c>
      <c r="B22">
        <f>'income statement 1'!D17</f>
        <v>200</v>
      </c>
      <c r="C22">
        <f>'income statement 1'!E17</f>
        <v>300</v>
      </c>
      <c r="D22">
        <f>'income statement 1'!F17</f>
        <v>400</v>
      </c>
      <c r="E22">
        <f>'income statement 1'!G17</f>
        <v>480</v>
      </c>
      <c r="F22">
        <f>'income statement 1'!H17</f>
        <v>450</v>
      </c>
      <c r="G22">
        <f>'income statement 1'!I17</f>
        <v>400</v>
      </c>
      <c r="H22">
        <f>'income statement 1'!J17</f>
        <v>500</v>
      </c>
      <c r="I22">
        <f>'income statement 1'!K17</f>
        <v>400</v>
      </c>
      <c r="J22">
        <f>'income statement 1'!L17</f>
        <v>580</v>
      </c>
      <c r="K22">
        <f>'income statement 1'!M17</f>
        <v>400</v>
      </c>
      <c r="L22">
        <f>'income statement 1'!N17</f>
        <v>370</v>
      </c>
      <c r="M22">
        <f>'income statement 1'!O17</f>
        <v>400</v>
      </c>
    </row>
    <row r="23" spans="1:14" x14ac:dyDescent="0.35">
      <c r="A23" t="s">
        <v>21</v>
      </c>
      <c r="B23">
        <f>SUM(B19:B22)</f>
        <v>575</v>
      </c>
      <c r="C23">
        <f>SUM(C19:C22)</f>
        <v>425</v>
      </c>
      <c r="D23">
        <f>SUM(D19:D22)</f>
        <v>525</v>
      </c>
      <c r="E23">
        <f>SUM(E19:E22)</f>
        <v>605</v>
      </c>
      <c r="F23">
        <f>SUM(F19:F22)</f>
        <v>575</v>
      </c>
      <c r="G23">
        <f>SUM(G19:G22)</f>
        <v>525</v>
      </c>
      <c r="H23">
        <f>SUM(H19:H22)</f>
        <v>625</v>
      </c>
      <c r="I23">
        <f>SUM(I19:I22)</f>
        <v>525</v>
      </c>
      <c r="J23">
        <f>SUM(J19:J22)</f>
        <v>705</v>
      </c>
      <c r="K23">
        <f>SUM(K19:K22)</f>
        <v>525</v>
      </c>
      <c r="L23">
        <f>SUM(L19:L22)</f>
        <v>495</v>
      </c>
      <c r="M23">
        <f>SUM(M19:M22)</f>
        <v>525</v>
      </c>
      <c r="N23">
        <f>SUM(B23:M23)</f>
        <v>6630</v>
      </c>
    </row>
    <row r="25" spans="1:14" x14ac:dyDescent="0.35">
      <c r="A25" s="1"/>
    </row>
    <row r="26" spans="1:14" x14ac:dyDescent="0.35">
      <c r="A26" t="s">
        <v>23</v>
      </c>
      <c r="B26">
        <f>B16+B23</f>
        <v>1295</v>
      </c>
      <c r="C26">
        <f>C16+C23</f>
        <v>1045</v>
      </c>
      <c r="D26">
        <f>D16+D23</f>
        <v>1313</v>
      </c>
      <c r="E26">
        <f>E16+E23</f>
        <v>1633</v>
      </c>
      <c r="F26">
        <f>F16+F23</f>
        <v>1575</v>
      </c>
      <c r="G26">
        <f>G16+G23</f>
        <v>1525</v>
      </c>
      <c r="H26">
        <f>H16+H23</f>
        <v>1849</v>
      </c>
      <c r="I26">
        <f>I16+I23</f>
        <v>1445</v>
      </c>
      <c r="J26">
        <f>J16+J23</f>
        <v>1769</v>
      </c>
      <c r="K26">
        <f>K16+K23</f>
        <v>1605</v>
      </c>
      <c r="L26">
        <f>L16+L23</f>
        <v>1679</v>
      </c>
      <c r="M26">
        <f>M16+M23</f>
        <v>1657</v>
      </c>
      <c r="N26">
        <f>N9-N16-N23</f>
        <v>11010</v>
      </c>
    </row>
    <row r="27" spans="1:14" x14ac:dyDescent="0.35">
      <c r="N27">
        <v>4218</v>
      </c>
    </row>
    <row r="28" spans="1:14" x14ac:dyDescent="0.35">
      <c r="A28" t="s">
        <v>24</v>
      </c>
      <c r="B28">
        <f>B11</f>
        <v>2797.05</v>
      </c>
      <c r="C28">
        <f>C11</f>
        <v>3052.05</v>
      </c>
      <c r="D28">
        <f>D11</f>
        <v>3977.05</v>
      </c>
      <c r="E28">
        <f>E11</f>
        <v>5234.05</v>
      </c>
      <c r="F28">
        <f>F11</f>
        <v>6101.05</v>
      </c>
      <c r="G28">
        <f>G11</f>
        <v>7026.05</v>
      </c>
      <c r="H28">
        <f>H11</f>
        <v>8561.0499999999993</v>
      </c>
      <c r="I28">
        <f>I11</f>
        <v>9012.0499999999993</v>
      </c>
      <c r="J28">
        <f>J11</f>
        <v>10227.049999999999</v>
      </c>
      <c r="K28">
        <f>K11</f>
        <v>11158.05</v>
      </c>
      <c r="L28">
        <f>L11</f>
        <v>12513.05</v>
      </c>
      <c r="M28">
        <f>M11</f>
        <v>13664.05</v>
      </c>
      <c r="N28">
        <f>N27-M33</f>
        <v>-7789.0499999999993</v>
      </c>
    </row>
    <row r="29" spans="1:14" x14ac:dyDescent="0.35">
      <c r="A29" t="s">
        <v>25</v>
      </c>
      <c r="B29">
        <f>B26</f>
        <v>1295</v>
      </c>
      <c r="C29">
        <f t="shared" ref="C29:M29" si="4">C26</f>
        <v>1045</v>
      </c>
      <c r="D29">
        <f t="shared" si="4"/>
        <v>1313</v>
      </c>
      <c r="E29">
        <f t="shared" si="4"/>
        <v>1633</v>
      </c>
      <c r="F29">
        <f t="shared" si="4"/>
        <v>1575</v>
      </c>
      <c r="G29">
        <f t="shared" si="4"/>
        <v>1525</v>
      </c>
      <c r="H29">
        <f t="shared" si="4"/>
        <v>1849</v>
      </c>
      <c r="I29">
        <f t="shared" si="4"/>
        <v>1445</v>
      </c>
      <c r="J29">
        <f t="shared" si="4"/>
        <v>1769</v>
      </c>
      <c r="K29">
        <f t="shared" si="4"/>
        <v>1605</v>
      </c>
      <c r="L29">
        <f t="shared" si="4"/>
        <v>1679</v>
      </c>
      <c r="M29">
        <f t="shared" si="4"/>
        <v>1657</v>
      </c>
    </row>
    <row r="30" spans="1:14" x14ac:dyDescent="0.35">
      <c r="A30" s="1"/>
    </row>
    <row r="31" spans="1:14" x14ac:dyDescent="0.35">
      <c r="A31" t="s">
        <v>27</v>
      </c>
      <c r="B31">
        <f>B28-B29</f>
        <v>1502.0500000000002</v>
      </c>
      <c r="C31">
        <f t="shared" ref="C31:M31" si="5">C28-C29</f>
        <v>2007.0500000000002</v>
      </c>
      <c r="D31">
        <f t="shared" si="5"/>
        <v>2664.05</v>
      </c>
      <c r="E31">
        <f t="shared" si="5"/>
        <v>3601.05</v>
      </c>
      <c r="F31">
        <f t="shared" si="5"/>
        <v>4526.05</v>
      </c>
      <c r="G31">
        <f t="shared" si="5"/>
        <v>5501.05</v>
      </c>
      <c r="H31">
        <f t="shared" si="5"/>
        <v>6712.0499999999993</v>
      </c>
      <c r="I31">
        <f t="shared" si="5"/>
        <v>7567.0499999999993</v>
      </c>
      <c r="J31">
        <f t="shared" si="5"/>
        <v>8458.0499999999993</v>
      </c>
      <c r="K31">
        <f t="shared" si="5"/>
        <v>9553.0499999999993</v>
      </c>
      <c r="L31">
        <f t="shared" si="5"/>
        <v>10834.05</v>
      </c>
      <c r="M31">
        <f t="shared" si="5"/>
        <v>12007.05</v>
      </c>
    </row>
    <row r="32" spans="1:14" x14ac:dyDescent="0.35">
      <c r="A32" t="s">
        <v>28</v>
      </c>
      <c r="N32" s="4"/>
    </row>
    <row r="33" spans="1:14" x14ac:dyDescent="0.35">
      <c r="A33" t="s">
        <v>29</v>
      </c>
      <c r="B33">
        <f>B31-B32</f>
        <v>1502.0500000000002</v>
      </c>
      <c r="C33">
        <f t="shared" ref="C33:M33" si="6">C31-C32</f>
        <v>2007.0500000000002</v>
      </c>
      <c r="D33">
        <f t="shared" si="6"/>
        <v>2664.05</v>
      </c>
      <c r="E33">
        <f t="shared" si="6"/>
        <v>3601.05</v>
      </c>
      <c r="F33">
        <f t="shared" si="6"/>
        <v>4526.05</v>
      </c>
      <c r="G33">
        <f t="shared" si="6"/>
        <v>5501.05</v>
      </c>
      <c r="H33">
        <f t="shared" si="6"/>
        <v>6712.0499999999993</v>
      </c>
      <c r="I33">
        <f t="shared" si="6"/>
        <v>7567.0499999999993</v>
      </c>
      <c r="J33">
        <f t="shared" si="6"/>
        <v>8458.0499999999993</v>
      </c>
      <c r="K33">
        <f t="shared" si="6"/>
        <v>9553.0499999999993</v>
      </c>
      <c r="L33">
        <f t="shared" si="6"/>
        <v>10834.05</v>
      </c>
      <c r="M33">
        <f t="shared" si="6"/>
        <v>12007.05</v>
      </c>
      <c r="N33" s="5"/>
    </row>
    <row r="34" spans="1:14" x14ac:dyDescent="0.35">
      <c r="N34" s="6"/>
    </row>
    <row r="35" spans="1:14" x14ac:dyDescent="0.35">
      <c r="N35" s="7"/>
    </row>
    <row r="36" spans="1:14" ht="17" x14ac:dyDescent="0.35">
      <c r="C36" s="3"/>
      <c r="N36" s="7"/>
    </row>
    <row r="37" spans="1:14" x14ac:dyDescent="0.35">
      <c r="N37" s="8"/>
    </row>
    <row r="38" spans="1:14" x14ac:dyDescent="0.35">
      <c r="N38" s="8"/>
    </row>
    <row r="39" spans="1:14" x14ac:dyDescent="0.35">
      <c r="N39" s="7"/>
    </row>
    <row r="40" spans="1:14" x14ac:dyDescent="0.35">
      <c r="N40" s="9"/>
    </row>
    <row r="41" spans="1:14" x14ac:dyDescent="0.35">
      <c r="N41" s="5"/>
    </row>
    <row r="42" spans="1:14" x14ac:dyDescent="0.35">
      <c r="N42" s="4"/>
    </row>
    <row r="43" spans="1:14" x14ac:dyDescent="0.35">
      <c r="N43" s="4"/>
    </row>
    <row r="44" spans="1:14" x14ac:dyDescent="0.35">
      <c r="N4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F850-74DF-2845-BA78-466C00D9CB41}">
  <dimension ref="A1:N33"/>
  <sheetViews>
    <sheetView topLeftCell="A12" workbookViewId="0">
      <selection activeCell="M22" sqref="M22"/>
    </sheetView>
  </sheetViews>
  <sheetFormatPr defaultColWidth="10.6640625" defaultRowHeight="15.5" x14ac:dyDescent="0.35"/>
  <cols>
    <col min="1" max="1" width="25.6640625" customWidth="1"/>
  </cols>
  <sheetData>
    <row r="1" spans="1:14" x14ac:dyDescent="0.35">
      <c r="A1" t="s">
        <v>0</v>
      </c>
    </row>
    <row r="2" spans="1:14" x14ac:dyDescent="0.3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3" spans="1:14" x14ac:dyDescent="0.35">
      <c r="A3" t="s">
        <v>14</v>
      </c>
      <c r="B3">
        <f>'Cash Flow Year 1 '!M33</f>
        <v>12007.05</v>
      </c>
      <c r="C3">
        <f>B33</f>
        <v>12512.05</v>
      </c>
      <c r="D3">
        <f t="shared" ref="D3:M3" si="0">C33</f>
        <v>12937.05</v>
      </c>
      <c r="E3">
        <f t="shared" si="0"/>
        <v>13594.05</v>
      </c>
      <c r="F3">
        <f t="shared" si="0"/>
        <v>14531.05</v>
      </c>
      <c r="G3">
        <f t="shared" si="0"/>
        <v>15506.05</v>
      </c>
      <c r="H3">
        <f t="shared" si="0"/>
        <v>16481.05</v>
      </c>
      <c r="I3">
        <f t="shared" si="0"/>
        <v>17672.05</v>
      </c>
      <c r="J3">
        <f t="shared" si="0"/>
        <v>18527.05</v>
      </c>
      <c r="K3">
        <f t="shared" si="0"/>
        <v>19418.05</v>
      </c>
      <c r="L3">
        <f t="shared" si="0"/>
        <v>20463.05</v>
      </c>
      <c r="M3">
        <f t="shared" si="0"/>
        <v>21744.05</v>
      </c>
    </row>
    <row r="5" spans="1:14" x14ac:dyDescent="0.35">
      <c r="A5" t="s">
        <v>17</v>
      </c>
    </row>
    <row r="6" spans="1:14" x14ac:dyDescent="0.35">
      <c r="A6" t="s">
        <v>16</v>
      </c>
      <c r="B6" cm="1">
        <f t="array" ref="B6:M6">'Income Statement Year 2 '!D7:O7</f>
        <v>1800</v>
      </c>
      <c r="C6">
        <v>1550</v>
      </c>
      <c r="D6">
        <v>1970</v>
      </c>
      <c r="E6">
        <v>2570</v>
      </c>
      <c r="F6">
        <v>2500</v>
      </c>
      <c r="G6">
        <v>2500</v>
      </c>
      <c r="H6">
        <v>3060</v>
      </c>
      <c r="I6">
        <v>2300</v>
      </c>
      <c r="J6">
        <v>2660</v>
      </c>
      <c r="K6">
        <v>2700</v>
      </c>
      <c r="L6">
        <v>2960</v>
      </c>
      <c r="M6">
        <v>2830</v>
      </c>
    </row>
    <row r="7" spans="1:14" x14ac:dyDescent="0.35">
      <c r="A7" t="s">
        <v>15</v>
      </c>
    </row>
    <row r="9" spans="1:14" x14ac:dyDescent="0.35">
      <c r="A9" t="s">
        <v>18</v>
      </c>
      <c r="B9">
        <f>B6+B7</f>
        <v>1800</v>
      </c>
      <c r="C9">
        <f t="shared" ref="C9:M9" si="1">C6+C7</f>
        <v>1550</v>
      </c>
      <c r="D9">
        <f t="shared" si="1"/>
        <v>1970</v>
      </c>
      <c r="E9">
        <f t="shared" si="1"/>
        <v>2570</v>
      </c>
      <c r="F9">
        <f t="shared" si="1"/>
        <v>2500</v>
      </c>
      <c r="G9">
        <f t="shared" si="1"/>
        <v>2500</v>
      </c>
      <c r="H9">
        <f t="shared" si="1"/>
        <v>3060</v>
      </c>
      <c r="I9">
        <f t="shared" si="1"/>
        <v>2300</v>
      </c>
      <c r="J9">
        <f t="shared" si="1"/>
        <v>2660</v>
      </c>
      <c r="K9">
        <f t="shared" si="1"/>
        <v>2700</v>
      </c>
      <c r="L9">
        <f t="shared" si="1"/>
        <v>2960</v>
      </c>
      <c r="M9">
        <f t="shared" si="1"/>
        <v>2830</v>
      </c>
      <c r="N9">
        <f>SUM(B9:M9)</f>
        <v>29400</v>
      </c>
    </row>
    <row r="11" spans="1:14" x14ac:dyDescent="0.35">
      <c r="A11" t="s">
        <v>26</v>
      </c>
      <c r="B11">
        <f>B3+B9</f>
        <v>13807.05</v>
      </c>
      <c r="C11">
        <f t="shared" ref="C11:M11" si="2">C3+C9</f>
        <v>14062.05</v>
      </c>
      <c r="D11">
        <f t="shared" si="2"/>
        <v>14907.05</v>
      </c>
      <c r="E11">
        <f t="shared" si="2"/>
        <v>16164.05</v>
      </c>
      <c r="F11">
        <f t="shared" si="2"/>
        <v>17031.05</v>
      </c>
      <c r="G11">
        <f t="shared" si="2"/>
        <v>18006.05</v>
      </c>
      <c r="H11">
        <f t="shared" si="2"/>
        <v>19541.05</v>
      </c>
      <c r="I11">
        <f t="shared" si="2"/>
        <v>19972.05</v>
      </c>
      <c r="J11">
        <f t="shared" si="2"/>
        <v>21187.05</v>
      </c>
      <c r="K11">
        <f t="shared" si="2"/>
        <v>22118.05</v>
      </c>
      <c r="L11">
        <f t="shared" si="2"/>
        <v>23423.05</v>
      </c>
      <c r="M11">
        <f t="shared" si="2"/>
        <v>24574.05</v>
      </c>
    </row>
    <row r="13" spans="1:14" x14ac:dyDescent="0.35">
      <c r="A13" t="s">
        <v>19</v>
      </c>
    </row>
    <row r="14" spans="1:14" x14ac:dyDescent="0.35">
      <c r="A14" t="s">
        <v>13</v>
      </c>
      <c r="B14" cm="1">
        <f t="array" ref="B14:M14">'Income Statement Year 2 '!D8:O8</f>
        <v>720</v>
      </c>
      <c r="C14">
        <v>620</v>
      </c>
      <c r="D14">
        <v>788</v>
      </c>
      <c r="E14">
        <v>1028</v>
      </c>
      <c r="F14">
        <v>1000</v>
      </c>
      <c r="G14">
        <v>1000</v>
      </c>
      <c r="H14">
        <v>1224</v>
      </c>
      <c r="I14">
        <v>920</v>
      </c>
      <c r="J14">
        <v>1064</v>
      </c>
      <c r="K14">
        <v>1080</v>
      </c>
      <c r="L14">
        <v>1184</v>
      </c>
      <c r="M14">
        <v>1132</v>
      </c>
    </row>
    <row r="16" spans="1:14" x14ac:dyDescent="0.35">
      <c r="A16" t="s">
        <v>22</v>
      </c>
      <c r="B16">
        <f>B14+B15</f>
        <v>720</v>
      </c>
      <c r="C16">
        <f t="shared" ref="C16:M16" si="3">C14+C15</f>
        <v>620</v>
      </c>
      <c r="D16">
        <f t="shared" si="3"/>
        <v>788</v>
      </c>
      <c r="E16">
        <f t="shared" si="3"/>
        <v>1028</v>
      </c>
      <c r="F16">
        <f t="shared" si="3"/>
        <v>1000</v>
      </c>
      <c r="G16">
        <f t="shared" si="3"/>
        <v>1000</v>
      </c>
      <c r="H16">
        <f t="shared" si="3"/>
        <v>1224</v>
      </c>
      <c r="I16">
        <f t="shared" si="3"/>
        <v>920</v>
      </c>
      <c r="J16">
        <f t="shared" si="3"/>
        <v>1064</v>
      </c>
      <c r="K16">
        <f t="shared" si="3"/>
        <v>1080</v>
      </c>
      <c r="L16">
        <f t="shared" si="3"/>
        <v>1184</v>
      </c>
      <c r="M16">
        <f t="shared" si="3"/>
        <v>1132</v>
      </c>
      <c r="N16">
        <f>SUM(B16:M16)</f>
        <v>11760</v>
      </c>
    </row>
    <row r="18" spans="1:14" x14ac:dyDescent="0.35">
      <c r="A18" t="s">
        <v>20</v>
      </c>
    </row>
    <row r="19" spans="1:14" x14ac:dyDescent="0.35">
      <c r="A19" t="s">
        <v>76</v>
      </c>
      <c r="B19">
        <f>'Income Statement Year 2 '!D15</f>
        <v>250</v>
      </c>
    </row>
    <row r="20" spans="1:14" x14ac:dyDescent="0.35">
      <c r="A20" t="s">
        <v>71</v>
      </c>
      <c r="B20">
        <f>'Income Statement Year 2 '!D18</f>
        <v>75</v>
      </c>
      <c r="C20">
        <f>'Income Statement Year 2 '!E18</f>
        <v>75</v>
      </c>
      <c r="D20">
        <f>'Income Statement Year 2 '!F18</f>
        <v>75</v>
      </c>
      <c r="E20">
        <f>'Income Statement Year 2 '!G18</f>
        <v>75</v>
      </c>
      <c r="F20">
        <f>'Income Statement Year 2 '!H18</f>
        <v>75</v>
      </c>
      <c r="G20">
        <f>'Income Statement Year 2 '!I18</f>
        <v>75</v>
      </c>
      <c r="H20">
        <f>'Income Statement Year 2 '!K18</f>
        <v>75</v>
      </c>
      <c r="I20">
        <f>'Income Statement Year 2 '!K18</f>
        <v>75</v>
      </c>
      <c r="J20">
        <f>'Income Statement Year 2 '!M18</f>
        <v>75</v>
      </c>
      <c r="K20">
        <f>'Income Statement Year 2 '!N18</f>
        <v>75</v>
      </c>
      <c r="L20">
        <f>'Income Statement Year 2 '!O18</f>
        <v>75</v>
      </c>
    </row>
    <row r="21" spans="1:14" x14ac:dyDescent="0.35">
      <c r="A21" t="s">
        <v>79</v>
      </c>
      <c r="B21">
        <f>'Income Statement Year 2 '!D16</f>
        <v>50</v>
      </c>
      <c r="C21">
        <f>'Income Statement Year 2 '!E16</f>
        <v>50</v>
      </c>
      <c r="D21">
        <f>'Income Statement Year 2 '!F16</f>
        <v>50</v>
      </c>
      <c r="E21">
        <f>'Income Statement Year 2 '!H16</f>
        <v>50</v>
      </c>
      <c r="F21">
        <f>'Income Statement Year 2 '!I16</f>
        <v>50</v>
      </c>
      <c r="G21">
        <f>'Income Statement Year 2 '!J16</f>
        <v>50</v>
      </c>
      <c r="H21">
        <f>'Income Statement Year 2 '!K16</f>
        <v>50</v>
      </c>
      <c r="I21">
        <f>'Income Statement Year 2 '!K16</f>
        <v>50</v>
      </c>
      <c r="J21">
        <f>'Income Statement Year 2 '!L16</f>
        <v>50</v>
      </c>
      <c r="K21">
        <f>'Income Statement Year 2 '!L16</f>
        <v>50</v>
      </c>
      <c r="L21">
        <f>'Income Statement Year 2 '!N16</f>
        <v>50</v>
      </c>
      <c r="M21">
        <f>'Income Statement Year 2 '!O16</f>
        <v>50</v>
      </c>
    </row>
    <row r="22" spans="1:14" x14ac:dyDescent="0.35">
      <c r="A22" t="s">
        <v>77</v>
      </c>
      <c r="B22">
        <f>'Income Statement Year 2 '!D17</f>
        <v>200</v>
      </c>
      <c r="C22">
        <f>'Income Statement Year 2 '!E17</f>
        <v>380</v>
      </c>
      <c r="D22">
        <f>'Income Statement Year 2 '!F17</f>
        <v>400</v>
      </c>
      <c r="E22">
        <f>'Income Statement Year 2 '!G17</f>
        <v>480</v>
      </c>
      <c r="F22">
        <f>'Income Statement Year 2 '!H17</f>
        <v>400</v>
      </c>
      <c r="G22">
        <f>'Income Statement Year 2 '!I17</f>
        <v>400</v>
      </c>
      <c r="H22">
        <f>'Income Statement Year 2 '!J17</f>
        <v>520</v>
      </c>
      <c r="I22">
        <f>'Income Statement Year 2 '!K17</f>
        <v>400</v>
      </c>
      <c r="J22">
        <f>'Income Statement Year 2 '!L17</f>
        <v>580</v>
      </c>
      <c r="K22">
        <f>'Income Statement Year 2 '!M17</f>
        <v>450</v>
      </c>
      <c r="L22">
        <f>'Income Statement Year 2 '!N17</f>
        <v>370</v>
      </c>
      <c r="M22">
        <f>'Income Statement Year 2 '!O17</f>
        <v>400</v>
      </c>
    </row>
    <row r="23" spans="1:14" x14ac:dyDescent="0.35">
      <c r="A23" t="s">
        <v>21</v>
      </c>
      <c r="B23">
        <f>SUM(B19:B22)</f>
        <v>575</v>
      </c>
      <c r="C23">
        <f>SUM(C19:C22)</f>
        <v>505</v>
      </c>
      <c r="D23">
        <f>SUM(D19:D22)</f>
        <v>525</v>
      </c>
      <c r="E23">
        <f>SUM(E19:E22)</f>
        <v>605</v>
      </c>
      <c r="F23">
        <f>SUM(F19:F22)</f>
        <v>525</v>
      </c>
      <c r="G23">
        <f>SUM(G19:G22)</f>
        <v>525</v>
      </c>
      <c r="H23">
        <f>SUM(H19:H22)</f>
        <v>645</v>
      </c>
      <c r="I23">
        <f>SUM(I19:I22)</f>
        <v>525</v>
      </c>
      <c r="J23">
        <f>SUM(J19:J22)</f>
        <v>705</v>
      </c>
      <c r="K23">
        <f>SUM(K19:K22)</f>
        <v>575</v>
      </c>
      <c r="L23">
        <f>SUM(L19:L22)</f>
        <v>495</v>
      </c>
      <c r="M23">
        <f>SUM(M19:M22)</f>
        <v>450</v>
      </c>
      <c r="N23">
        <f>SUM(B23:M23)</f>
        <v>6655</v>
      </c>
    </row>
    <row r="26" spans="1:14" x14ac:dyDescent="0.35">
      <c r="A26" t="s">
        <v>23</v>
      </c>
      <c r="B26">
        <f>B16+B23</f>
        <v>1295</v>
      </c>
      <c r="C26">
        <f>C16+C23</f>
        <v>1125</v>
      </c>
      <c r="D26">
        <f>D16+D23</f>
        <v>1313</v>
      </c>
      <c r="E26">
        <f>E16+E23</f>
        <v>1633</v>
      </c>
      <c r="F26">
        <f>F16+F23</f>
        <v>1525</v>
      </c>
      <c r="G26">
        <f>G16+G23</f>
        <v>1525</v>
      </c>
      <c r="H26">
        <f>H16+H23</f>
        <v>1869</v>
      </c>
      <c r="I26">
        <f>I16+I23</f>
        <v>1445</v>
      </c>
      <c r="J26">
        <f>J16+J23</f>
        <v>1769</v>
      </c>
      <c r="K26">
        <f>K16+K23</f>
        <v>1655</v>
      </c>
      <c r="L26">
        <f>L16+L23</f>
        <v>1679</v>
      </c>
      <c r="M26">
        <f>M16+M23</f>
        <v>1582</v>
      </c>
      <c r="N26">
        <f>N9-N16-N23</f>
        <v>10985</v>
      </c>
    </row>
    <row r="27" spans="1:14" x14ac:dyDescent="0.35">
      <c r="N27">
        <v>4218</v>
      </c>
    </row>
    <row r="28" spans="1:14" x14ac:dyDescent="0.35">
      <c r="A28" t="s">
        <v>24</v>
      </c>
      <c r="B28">
        <f>B11</f>
        <v>13807.05</v>
      </c>
      <c r="C28">
        <f>C11</f>
        <v>14062.05</v>
      </c>
      <c r="D28">
        <f>D11</f>
        <v>14907.05</v>
      </c>
      <c r="E28">
        <f>E11</f>
        <v>16164.05</v>
      </c>
      <c r="F28">
        <f>F11</f>
        <v>17031.05</v>
      </c>
      <c r="G28">
        <f>G11</f>
        <v>18006.05</v>
      </c>
      <c r="H28">
        <f>H11</f>
        <v>19541.05</v>
      </c>
      <c r="I28">
        <f>I11</f>
        <v>19972.05</v>
      </c>
      <c r="J28">
        <f>J11</f>
        <v>21187.05</v>
      </c>
      <c r="K28">
        <f>K11</f>
        <v>22118.05</v>
      </c>
      <c r="L28">
        <f>L11</f>
        <v>23423.05</v>
      </c>
      <c r="M28">
        <f>M11</f>
        <v>24574.05</v>
      </c>
      <c r="N28">
        <f>N27-M33</f>
        <v>-18774.05</v>
      </c>
    </row>
    <row r="29" spans="1:14" x14ac:dyDescent="0.35">
      <c r="A29" t="s">
        <v>25</v>
      </c>
      <c r="B29">
        <f>B26</f>
        <v>1295</v>
      </c>
      <c r="C29">
        <f t="shared" ref="C29:M29" si="4">C26</f>
        <v>1125</v>
      </c>
      <c r="D29">
        <f t="shared" si="4"/>
        <v>1313</v>
      </c>
      <c r="E29">
        <f t="shared" si="4"/>
        <v>1633</v>
      </c>
      <c r="F29">
        <f t="shared" si="4"/>
        <v>1525</v>
      </c>
      <c r="G29">
        <f t="shared" si="4"/>
        <v>1525</v>
      </c>
      <c r="H29">
        <f t="shared" si="4"/>
        <v>1869</v>
      </c>
      <c r="I29">
        <f t="shared" si="4"/>
        <v>1445</v>
      </c>
      <c r="J29">
        <f t="shared" si="4"/>
        <v>1769</v>
      </c>
      <c r="K29">
        <f t="shared" si="4"/>
        <v>1655</v>
      </c>
      <c r="L29">
        <f t="shared" si="4"/>
        <v>1679</v>
      </c>
      <c r="M29">
        <f t="shared" si="4"/>
        <v>1582</v>
      </c>
    </row>
    <row r="31" spans="1:14" x14ac:dyDescent="0.35">
      <c r="A31" t="s">
        <v>27</v>
      </c>
      <c r="B31">
        <f>B28-B29</f>
        <v>12512.05</v>
      </c>
      <c r="C31">
        <f t="shared" ref="C31:M31" si="5">C28-C29</f>
        <v>12937.05</v>
      </c>
      <c r="D31">
        <f t="shared" si="5"/>
        <v>13594.05</v>
      </c>
      <c r="E31">
        <f t="shared" si="5"/>
        <v>14531.05</v>
      </c>
      <c r="F31">
        <f t="shared" si="5"/>
        <v>15506.05</v>
      </c>
      <c r="G31">
        <f t="shared" si="5"/>
        <v>16481.05</v>
      </c>
      <c r="H31">
        <f t="shared" si="5"/>
        <v>17672.05</v>
      </c>
      <c r="I31">
        <f t="shared" si="5"/>
        <v>18527.05</v>
      </c>
      <c r="J31">
        <f t="shared" si="5"/>
        <v>19418.05</v>
      </c>
      <c r="K31">
        <f t="shared" si="5"/>
        <v>20463.05</v>
      </c>
      <c r="L31">
        <f t="shared" si="5"/>
        <v>21744.05</v>
      </c>
      <c r="M31">
        <f t="shared" si="5"/>
        <v>22992.05</v>
      </c>
    </row>
    <row r="32" spans="1:14" x14ac:dyDescent="0.35">
      <c r="A32" t="s">
        <v>28</v>
      </c>
    </row>
    <row r="33" spans="1:13" x14ac:dyDescent="0.35">
      <c r="A33" t="s">
        <v>29</v>
      </c>
      <c r="B33">
        <f>B31-B32</f>
        <v>12512.05</v>
      </c>
      <c r="C33">
        <f t="shared" ref="C33:M33" si="6">C31-C32</f>
        <v>12937.05</v>
      </c>
      <c r="D33">
        <f t="shared" si="6"/>
        <v>13594.05</v>
      </c>
      <c r="E33">
        <f t="shared" si="6"/>
        <v>14531.05</v>
      </c>
      <c r="F33">
        <f t="shared" si="6"/>
        <v>15506.05</v>
      </c>
      <c r="G33">
        <f t="shared" si="6"/>
        <v>16481.05</v>
      </c>
      <c r="H33">
        <f t="shared" si="6"/>
        <v>17672.05</v>
      </c>
      <c r="I33">
        <f t="shared" si="6"/>
        <v>18527.05</v>
      </c>
      <c r="J33">
        <f t="shared" si="6"/>
        <v>19418.05</v>
      </c>
      <c r="K33">
        <f t="shared" si="6"/>
        <v>20463.05</v>
      </c>
      <c r="L33">
        <f t="shared" si="6"/>
        <v>21744.05</v>
      </c>
      <c r="M33">
        <f t="shared" si="6"/>
        <v>22992.05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4334-C914-D542-B9AA-1EA6ED310276}">
  <dimension ref="A1:N33"/>
  <sheetViews>
    <sheetView topLeftCell="A18" workbookViewId="0">
      <selection activeCell="M22" sqref="M22"/>
    </sheetView>
  </sheetViews>
  <sheetFormatPr defaultColWidth="10.6640625" defaultRowHeight="15.5" x14ac:dyDescent="0.35"/>
  <cols>
    <col min="1" max="1" width="25.1640625" customWidth="1"/>
  </cols>
  <sheetData>
    <row r="1" spans="1:14" x14ac:dyDescent="0.35">
      <c r="A1" t="s">
        <v>0</v>
      </c>
    </row>
    <row r="2" spans="1:14" x14ac:dyDescent="0.3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3" spans="1:14" x14ac:dyDescent="0.35">
      <c r="A3" t="s">
        <v>14</v>
      </c>
      <c r="B3">
        <f>'Income Statement Year 3'!O25</f>
        <v>997.05</v>
      </c>
      <c r="C3">
        <f>B33</f>
        <v>1727.0500000000002</v>
      </c>
      <c r="D3">
        <f t="shared" ref="D3:M3" si="0">C33</f>
        <v>2317.0500000000002</v>
      </c>
      <c r="E3">
        <f t="shared" si="0"/>
        <v>3099.05</v>
      </c>
      <c r="F3">
        <f t="shared" si="0"/>
        <v>4161.05</v>
      </c>
      <c r="G3">
        <f t="shared" si="0"/>
        <v>5211.05</v>
      </c>
      <c r="H3">
        <f t="shared" si="0"/>
        <v>6281.05</v>
      </c>
      <c r="I3">
        <f t="shared" si="0"/>
        <v>7617.0499999999993</v>
      </c>
      <c r="J3">
        <f t="shared" si="0"/>
        <v>8527.0499999999993</v>
      </c>
      <c r="K3">
        <f t="shared" si="0"/>
        <v>9543.0499999999993</v>
      </c>
      <c r="L3">
        <f t="shared" si="0"/>
        <v>10763.05</v>
      </c>
      <c r="M3">
        <f t="shared" si="0"/>
        <v>12169.05</v>
      </c>
    </row>
    <row r="5" spans="1:14" x14ac:dyDescent="0.35">
      <c r="A5" t="s">
        <v>17</v>
      </c>
    </row>
    <row r="6" spans="1:14" x14ac:dyDescent="0.35">
      <c r="A6" t="s">
        <v>16</v>
      </c>
      <c r="B6" cm="1">
        <f t="array" ref="B6:M6">'Income Statement Year 3'!D7:O7</f>
        <v>1800</v>
      </c>
      <c r="C6">
        <v>1550</v>
      </c>
      <c r="D6">
        <v>1970</v>
      </c>
      <c r="E6">
        <v>2570</v>
      </c>
      <c r="F6">
        <v>2500</v>
      </c>
      <c r="G6">
        <v>2500</v>
      </c>
      <c r="H6">
        <v>3060</v>
      </c>
      <c r="I6">
        <v>2300</v>
      </c>
      <c r="J6">
        <v>2660</v>
      </c>
      <c r="K6">
        <v>2700</v>
      </c>
      <c r="L6">
        <v>2960</v>
      </c>
      <c r="M6">
        <v>2830</v>
      </c>
    </row>
    <row r="7" spans="1:14" x14ac:dyDescent="0.35">
      <c r="A7" t="s">
        <v>15</v>
      </c>
    </row>
    <row r="9" spans="1:14" x14ac:dyDescent="0.35">
      <c r="A9" t="s">
        <v>18</v>
      </c>
      <c r="B9">
        <f>B6+B7</f>
        <v>1800</v>
      </c>
      <c r="C9">
        <f t="shared" ref="C9:M9" si="1">C6+C7</f>
        <v>1550</v>
      </c>
      <c r="D9">
        <f t="shared" si="1"/>
        <v>1970</v>
      </c>
      <c r="E9">
        <f t="shared" si="1"/>
        <v>2570</v>
      </c>
      <c r="F9">
        <f t="shared" si="1"/>
        <v>2500</v>
      </c>
      <c r="G9">
        <f t="shared" si="1"/>
        <v>2500</v>
      </c>
      <c r="H9">
        <f t="shared" si="1"/>
        <v>3060</v>
      </c>
      <c r="I9">
        <f t="shared" si="1"/>
        <v>2300</v>
      </c>
      <c r="J9">
        <f t="shared" si="1"/>
        <v>2660</v>
      </c>
      <c r="K9">
        <f t="shared" si="1"/>
        <v>2700</v>
      </c>
      <c r="L9">
        <f t="shared" si="1"/>
        <v>2960</v>
      </c>
      <c r="M9">
        <f t="shared" si="1"/>
        <v>2830</v>
      </c>
      <c r="N9">
        <f>SUM(B9:M9)</f>
        <v>29400</v>
      </c>
    </row>
    <row r="11" spans="1:14" x14ac:dyDescent="0.35">
      <c r="A11" t="s">
        <v>26</v>
      </c>
      <c r="B11">
        <f>B3+B9</f>
        <v>2797.05</v>
      </c>
      <c r="C11">
        <f t="shared" ref="C11:M11" si="2">C3+C9</f>
        <v>3277.05</v>
      </c>
      <c r="D11">
        <f t="shared" si="2"/>
        <v>4287.05</v>
      </c>
      <c r="E11">
        <f t="shared" si="2"/>
        <v>5669.05</v>
      </c>
      <c r="F11">
        <f t="shared" si="2"/>
        <v>6661.05</v>
      </c>
      <c r="G11">
        <f t="shared" si="2"/>
        <v>7711.05</v>
      </c>
      <c r="H11">
        <f t="shared" si="2"/>
        <v>9341.0499999999993</v>
      </c>
      <c r="I11">
        <f t="shared" si="2"/>
        <v>9917.0499999999993</v>
      </c>
      <c r="J11">
        <f t="shared" si="2"/>
        <v>11187.05</v>
      </c>
      <c r="K11">
        <f t="shared" si="2"/>
        <v>12243.05</v>
      </c>
      <c r="L11">
        <f t="shared" si="2"/>
        <v>13723.05</v>
      </c>
      <c r="M11">
        <f t="shared" si="2"/>
        <v>14999.05</v>
      </c>
    </row>
    <row r="13" spans="1:14" x14ac:dyDescent="0.35">
      <c r="A13" t="s">
        <v>19</v>
      </c>
    </row>
    <row r="14" spans="1:14" x14ac:dyDescent="0.35">
      <c r="A14" t="s">
        <v>13</v>
      </c>
      <c r="B14" cm="1">
        <f t="array" ref="B14:M14">'Income Statement Year 3'!D8:O8</f>
        <v>720</v>
      </c>
      <c r="C14">
        <v>620</v>
      </c>
      <c r="D14">
        <v>788</v>
      </c>
      <c r="E14">
        <v>1028</v>
      </c>
      <c r="F14">
        <v>1000</v>
      </c>
      <c r="G14">
        <v>1000</v>
      </c>
      <c r="H14">
        <v>1224</v>
      </c>
      <c r="I14">
        <v>920</v>
      </c>
      <c r="J14">
        <v>1064</v>
      </c>
      <c r="K14">
        <v>1080</v>
      </c>
      <c r="L14">
        <v>1184</v>
      </c>
      <c r="M14">
        <v>1132</v>
      </c>
    </row>
    <row r="16" spans="1:14" x14ac:dyDescent="0.35">
      <c r="A16" t="s">
        <v>22</v>
      </c>
      <c r="B16">
        <f>B14+B15</f>
        <v>720</v>
      </c>
      <c r="C16">
        <f t="shared" ref="C16:M16" si="3">C14+C15</f>
        <v>620</v>
      </c>
      <c r="D16">
        <f t="shared" si="3"/>
        <v>788</v>
      </c>
      <c r="E16">
        <f t="shared" si="3"/>
        <v>1028</v>
      </c>
      <c r="F16">
        <f t="shared" si="3"/>
        <v>1000</v>
      </c>
      <c r="G16">
        <f t="shared" si="3"/>
        <v>1000</v>
      </c>
      <c r="H16">
        <f t="shared" si="3"/>
        <v>1224</v>
      </c>
      <c r="I16">
        <f t="shared" si="3"/>
        <v>920</v>
      </c>
      <c r="J16">
        <f t="shared" si="3"/>
        <v>1064</v>
      </c>
      <c r="K16">
        <f t="shared" si="3"/>
        <v>1080</v>
      </c>
      <c r="L16">
        <f t="shared" si="3"/>
        <v>1184</v>
      </c>
      <c r="M16">
        <f t="shared" si="3"/>
        <v>1132</v>
      </c>
      <c r="N16">
        <f>SUM(B16:M16)</f>
        <v>11760</v>
      </c>
    </row>
    <row r="18" spans="1:14" x14ac:dyDescent="0.35">
      <c r="A18" t="s">
        <v>20</v>
      </c>
    </row>
    <row r="19" spans="1:14" x14ac:dyDescent="0.35">
      <c r="A19" t="s">
        <v>76</v>
      </c>
      <c r="B19">
        <f>'Income Statement Year 3'!D15</f>
        <v>150</v>
      </c>
    </row>
    <row r="20" spans="1:14" x14ac:dyDescent="0.35">
      <c r="A20" t="s">
        <v>77</v>
      </c>
      <c r="B20">
        <f>'Income Statement Year 3'!D17</f>
        <v>200</v>
      </c>
      <c r="C20">
        <f>'Income Statement Year 3'!E17</f>
        <v>340</v>
      </c>
      <c r="D20">
        <f>'Income Statement Year 3'!F17</f>
        <v>400</v>
      </c>
      <c r="E20">
        <f>'Income Statement Year 3'!G17</f>
        <v>480</v>
      </c>
      <c r="F20">
        <f>'Income Statement Year 3'!H17</f>
        <v>450</v>
      </c>
      <c r="G20">
        <f>'Income Statement Year 3'!I17</f>
        <v>430</v>
      </c>
      <c r="H20">
        <f>'Income Statement Year 3'!J17</f>
        <v>500</v>
      </c>
      <c r="I20">
        <f>'Income Statement Year 3'!K17</f>
        <v>470</v>
      </c>
      <c r="J20">
        <f>'Income Statement Year 3'!L17</f>
        <v>580</v>
      </c>
      <c r="K20">
        <f>'Income Statement Year 3'!M17</f>
        <v>400</v>
      </c>
      <c r="L20">
        <f>'Income Statement Year 3'!N17</f>
        <v>370</v>
      </c>
      <c r="M20">
        <f>'Income Statement Year 3'!O17</f>
        <v>400</v>
      </c>
    </row>
    <row r="21" spans="1:14" x14ac:dyDescent="0.35">
      <c r="A21" t="s">
        <v>79</v>
      </c>
      <c r="B21">
        <f>'Income Statement Year 3'!D16</f>
        <v>50</v>
      </c>
      <c r="C21">
        <f>'Income Statement Year 3'!E16</f>
        <v>50</v>
      </c>
      <c r="D21">
        <f>'Income Statement Year 3'!F16</f>
        <v>50</v>
      </c>
      <c r="E21">
        <f>'Income Statement Year 3'!G16</f>
        <v>50</v>
      </c>
      <c r="F21">
        <f>'Income Statement Year 3'!H16</f>
        <v>50</v>
      </c>
      <c r="G21">
        <f>'Income Statement Year 3'!I16</f>
        <v>50</v>
      </c>
      <c r="H21">
        <f>'Income Statement Year 3'!J16</f>
        <v>50</v>
      </c>
      <c r="I21">
        <f>'Income Statement Year 3'!K16</f>
        <v>50</v>
      </c>
      <c r="J21">
        <f>'Income Statement Year 3'!L16</f>
        <v>50</v>
      </c>
      <c r="K21">
        <f>'Income Statement Year 3'!L16</f>
        <v>50</v>
      </c>
      <c r="L21">
        <f>'Income Statement Year 3'!M16</f>
        <v>50</v>
      </c>
      <c r="M21">
        <f>'Income Statement Year 3'!O16</f>
        <v>50</v>
      </c>
    </row>
    <row r="22" spans="1:14" x14ac:dyDescent="0.35">
      <c r="A22" t="s">
        <v>71</v>
      </c>
      <c r="B22">
        <f>'Income Statement Year 3'!D18</f>
        <v>75</v>
      </c>
      <c r="C22">
        <f>'Income Statement Year 3'!E18</f>
        <v>75</v>
      </c>
      <c r="D22">
        <f>'Income Statement Year 3'!F18</f>
        <v>75</v>
      </c>
      <c r="E22">
        <f>'Income Statement Year 3'!G18</f>
        <v>75</v>
      </c>
      <c r="F22">
        <f>'Income Statement Year 3'!H18</f>
        <v>75</v>
      </c>
      <c r="G22">
        <f>'Income Statement Year 3'!I18</f>
        <v>75</v>
      </c>
      <c r="H22">
        <f>'Income Statement Year 3'!K18</f>
        <v>75</v>
      </c>
      <c r="I22">
        <f>'Income Statement Year 3'!L18</f>
        <v>75</v>
      </c>
      <c r="J22">
        <f>'Income Statement Year 3'!K18</f>
        <v>75</v>
      </c>
      <c r="K22">
        <f>'Income Statement Year 3'!M18</f>
        <v>75</v>
      </c>
      <c r="L22">
        <f>'Income Statement Year 3'!M18</f>
        <v>75</v>
      </c>
      <c r="M22">
        <f>'Income Statement Year 3'!O18</f>
        <v>75</v>
      </c>
    </row>
    <row r="23" spans="1:14" x14ac:dyDescent="0.35">
      <c r="A23" t="s">
        <v>21</v>
      </c>
      <c r="B23">
        <f>SUM(B19:B20)</f>
        <v>350</v>
      </c>
      <c r="C23">
        <f>SUM(C19:C20)</f>
        <v>340</v>
      </c>
      <c r="D23">
        <f>SUM(D19:D20)</f>
        <v>400</v>
      </c>
      <c r="E23">
        <f>SUM(E19:E20)</f>
        <v>480</v>
      </c>
      <c r="F23">
        <f>SUM(F19:F20)</f>
        <v>450</v>
      </c>
      <c r="G23">
        <f>SUM(G19:G20)</f>
        <v>430</v>
      </c>
      <c r="H23">
        <f>SUM(H19:H20)</f>
        <v>500</v>
      </c>
      <c r="I23">
        <f>SUM(I19:I20)</f>
        <v>470</v>
      </c>
      <c r="J23">
        <f>SUM(J19:J20)</f>
        <v>580</v>
      </c>
      <c r="K23">
        <f>SUM(K19:K20)</f>
        <v>400</v>
      </c>
      <c r="L23">
        <f>SUM(L19:L20)</f>
        <v>370</v>
      </c>
      <c r="M23">
        <f>SUM(M19:M20)</f>
        <v>400</v>
      </c>
      <c r="N23">
        <f>SUM(B23:M23)</f>
        <v>5170</v>
      </c>
    </row>
    <row r="26" spans="1:14" x14ac:dyDescent="0.35">
      <c r="A26" t="s">
        <v>23</v>
      </c>
      <c r="B26">
        <f>B16+B23</f>
        <v>1070</v>
      </c>
      <c r="C26">
        <f>C16+C23</f>
        <v>960</v>
      </c>
      <c r="D26">
        <f>D16+D23</f>
        <v>1188</v>
      </c>
      <c r="E26">
        <f>E16+E23</f>
        <v>1508</v>
      </c>
      <c r="F26">
        <f>F16+F23</f>
        <v>1450</v>
      </c>
      <c r="G26">
        <f>G16+G23</f>
        <v>1430</v>
      </c>
      <c r="H26">
        <f>H16+H23</f>
        <v>1724</v>
      </c>
      <c r="I26">
        <f>I16+I23</f>
        <v>1390</v>
      </c>
      <c r="J26">
        <f>J16+J23</f>
        <v>1644</v>
      </c>
      <c r="K26">
        <f>K16+K23</f>
        <v>1480</v>
      </c>
      <c r="L26">
        <f>L16+L23</f>
        <v>1554</v>
      </c>
      <c r="M26">
        <f>M16+M23</f>
        <v>1532</v>
      </c>
      <c r="N26">
        <f>N9-N16-N23</f>
        <v>12470</v>
      </c>
    </row>
    <row r="27" spans="1:14" x14ac:dyDescent="0.35">
      <c r="N27">
        <v>4218</v>
      </c>
    </row>
    <row r="28" spans="1:14" x14ac:dyDescent="0.35">
      <c r="A28" t="s">
        <v>24</v>
      </c>
      <c r="B28">
        <f>B11</f>
        <v>2797.05</v>
      </c>
      <c r="C28">
        <f>C11</f>
        <v>3277.05</v>
      </c>
      <c r="D28">
        <f>D11</f>
        <v>4287.05</v>
      </c>
      <c r="E28">
        <f>E11</f>
        <v>5669.05</v>
      </c>
      <c r="F28">
        <f>F11</f>
        <v>6661.05</v>
      </c>
      <c r="G28">
        <f>G11</f>
        <v>7711.05</v>
      </c>
      <c r="H28">
        <f>H11</f>
        <v>9341.0499999999993</v>
      </c>
      <c r="I28">
        <f>I11</f>
        <v>9917.0499999999993</v>
      </c>
      <c r="J28">
        <f>J11</f>
        <v>11187.05</v>
      </c>
      <c r="K28">
        <f>K11</f>
        <v>12243.05</v>
      </c>
      <c r="L28">
        <f>L11</f>
        <v>13723.05</v>
      </c>
      <c r="M28">
        <f>M11</f>
        <v>14999.05</v>
      </c>
      <c r="N28">
        <f>N27-M33</f>
        <v>-9249.0499999999993</v>
      </c>
    </row>
    <row r="29" spans="1:14" x14ac:dyDescent="0.35">
      <c r="A29" t="s">
        <v>25</v>
      </c>
      <c r="B29">
        <f>B26</f>
        <v>1070</v>
      </c>
      <c r="C29">
        <f t="shared" ref="C29:M29" si="4">C26</f>
        <v>960</v>
      </c>
      <c r="D29">
        <f t="shared" si="4"/>
        <v>1188</v>
      </c>
      <c r="E29">
        <f t="shared" si="4"/>
        <v>1508</v>
      </c>
      <c r="F29">
        <f t="shared" si="4"/>
        <v>1450</v>
      </c>
      <c r="G29">
        <f t="shared" si="4"/>
        <v>1430</v>
      </c>
      <c r="H29">
        <f t="shared" si="4"/>
        <v>1724</v>
      </c>
      <c r="I29">
        <f t="shared" si="4"/>
        <v>1390</v>
      </c>
      <c r="J29">
        <f t="shared" si="4"/>
        <v>1644</v>
      </c>
      <c r="K29">
        <f t="shared" si="4"/>
        <v>1480</v>
      </c>
      <c r="L29">
        <f t="shared" si="4"/>
        <v>1554</v>
      </c>
      <c r="M29">
        <f t="shared" si="4"/>
        <v>1532</v>
      </c>
    </row>
    <row r="31" spans="1:14" x14ac:dyDescent="0.35">
      <c r="A31" t="s">
        <v>27</v>
      </c>
      <c r="B31">
        <f>B28-B29</f>
        <v>1727.0500000000002</v>
      </c>
      <c r="C31">
        <f t="shared" ref="C31:M31" si="5">C28-C29</f>
        <v>2317.0500000000002</v>
      </c>
      <c r="D31">
        <f t="shared" si="5"/>
        <v>3099.05</v>
      </c>
      <c r="E31">
        <f t="shared" si="5"/>
        <v>4161.05</v>
      </c>
      <c r="F31">
        <f t="shared" si="5"/>
        <v>5211.05</v>
      </c>
      <c r="G31">
        <f t="shared" si="5"/>
        <v>6281.05</v>
      </c>
      <c r="H31">
        <f t="shared" si="5"/>
        <v>7617.0499999999993</v>
      </c>
      <c r="I31">
        <f t="shared" si="5"/>
        <v>8527.0499999999993</v>
      </c>
      <c r="J31">
        <f t="shared" si="5"/>
        <v>9543.0499999999993</v>
      </c>
      <c r="K31">
        <f t="shared" si="5"/>
        <v>10763.05</v>
      </c>
      <c r="L31">
        <f t="shared" si="5"/>
        <v>12169.05</v>
      </c>
      <c r="M31">
        <f t="shared" si="5"/>
        <v>13467.05</v>
      </c>
    </row>
    <row r="32" spans="1:14" x14ac:dyDescent="0.35">
      <c r="A32" t="s">
        <v>28</v>
      </c>
    </row>
    <row r="33" spans="1:13" x14ac:dyDescent="0.35">
      <c r="A33" t="s">
        <v>29</v>
      </c>
      <c r="B33">
        <f>B31-B32</f>
        <v>1727.0500000000002</v>
      </c>
      <c r="C33">
        <f t="shared" ref="C33:M33" si="6">C31-C32</f>
        <v>2317.0500000000002</v>
      </c>
      <c r="D33">
        <f t="shared" si="6"/>
        <v>3099.05</v>
      </c>
      <c r="E33">
        <f t="shared" si="6"/>
        <v>4161.05</v>
      </c>
      <c r="F33">
        <f t="shared" si="6"/>
        <v>5211.05</v>
      </c>
      <c r="G33">
        <f t="shared" si="6"/>
        <v>6281.05</v>
      </c>
      <c r="H33">
        <f t="shared" si="6"/>
        <v>7617.0499999999993</v>
      </c>
      <c r="I33">
        <f t="shared" si="6"/>
        <v>8527.0499999999993</v>
      </c>
      <c r="J33">
        <f t="shared" si="6"/>
        <v>9543.0499999999993</v>
      </c>
      <c r="K33">
        <f t="shared" si="6"/>
        <v>10763.05</v>
      </c>
      <c r="L33">
        <f t="shared" si="6"/>
        <v>12169.05</v>
      </c>
      <c r="M33">
        <f t="shared" si="6"/>
        <v>13467.05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B6F2-ED8F-7B4B-9A9F-B8704A1B90CB}">
  <dimension ref="A1:B22"/>
  <sheetViews>
    <sheetView topLeftCell="A5" workbookViewId="0">
      <selection activeCell="C17" sqref="C17"/>
    </sheetView>
  </sheetViews>
  <sheetFormatPr defaultColWidth="10.6640625" defaultRowHeight="15.5" x14ac:dyDescent="0.35"/>
  <cols>
    <col min="1" max="1" width="21.6640625" customWidth="1"/>
  </cols>
  <sheetData>
    <row r="1" spans="1:2" x14ac:dyDescent="0.35">
      <c r="A1" s="13" t="s">
        <v>80</v>
      </c>
      <c r="B1" s="13" t="s">
        <v>81</v>
      </c>
    </row>
    <row r="2" spans="1:2" x14ac:dyDescent="0.35">
      <c r="A2" s="12" t="s">
        <v>82</v>
      </c>
      <c r="B2" s="12"/>
    </row>
    <row r="3" spans="1:2" x14ac:dyDescent="0.35">
      <c r="A3" s="12" t="s">
        <v>83</v>
      </c>
      <c r="B3" s="12"/>
    </row>
    <row r="4" spans="1:2" x14ac:dyDescent="0.35">
      <c r="A4" s="12" t="s">
        <v>84</v>
      </c>
      <c r="B4" s="12">
        <v>10834.05</v>
      </c>
    </row>
    <row r="5" spans="1:2" x14ac:dyDescent="0.35">
      <c r="A5" s="12" t="s">
        <v>15</v>
      </c>
      <c r="B5" s="12">
        <v>3000</v>
      </c>
    </row>
    <row r="6" spans="1:2" x14ac:dyDescent="0.35">
      <c r="A6" s="12" t="s">
        <v>85</v>
      </c>
      <c r="B6" s="12">
        <v>5000</v>
      </c>
    </row>
    <row r="7" spans="1:2" x14ac:dyDescent="0.35">
      <c r="A7" s="12" t="s">
        <v>86</v>
      </c>
      <c r="B7" s="12">
        <v>0</v>
      </c>
    </row>
    <row r="8" spans="1:2" x14ac:dyDescent="0.35">
      <c r="A8" s="12" t="s">
        <v>87</v>
      </c>
      <c r="B8" s="12"/>
    </row>
    <row r="9" spans="1:2" x14ac:dyDescent="0.35">
      <c r="A9" s="12" t="s">
        <v>88</v>
      </c>
      <c r="B9" s="12">
        <v>15000</v>
      </c>
    </row>
    <row r="10" spans="1:2" x14ac:dyDescent="0.35">
      <c r="A10" s="12" t="s">
        <v>89</v>
      </c>
      <c r="B10" s="12">
        <v>0</v>
      </c>
    </row>
    <row r="11" spans="1:2" x14ac:dyDescent="0.35">
      <c r="A11" s="12" t="s">
        <v>90</v>
      </c>
      <c r="B11" s="12">
        <v>0</v>
      </c>
    </row>
    <row r="12" spans="1:2" x14ac:dyDescent="0.35">
      <c r="A12" s="12" t="s">
        <v>91</v>
      </c>
      <c r="B12" s="12"/>
    </row>
    <row r="13" spans="1:2" x14ac:dyDescent="0.35">
      <c r="A13" s="12" t="s">
        <v>92</v>
      </c>
      <c r="B13" s="12"/>
    </row>
    <row r="14" spans="1:2" x14ac:dyDescent="0.35">
      <c r="A14" s="12" t="s">
        <v>93</v>
      </c>
      <c r="B14" s="12">
        <v>4000</v>
      </c>
    </row>
    <row r="15" spans="1:2" x14ac:dyDescent="0.35">
      <c r="A15" s="12" t="s">
        <v>94</v>
      </c>
      <c r="B15" s="12">
        <v>7000</v>
      </c>
    </row>
    <row r="16" spans="1:2" x14ac:dyDescent="0.35">
      <c r="A16" s="12" t="s">
        <v>95</v>
      </c>
      <c r="B16" s="12">
        <v>0</v>
      </c>
    </row>
    <row r="17" spans="1:2" x14ac:dyDescent="0.35">
      <c r="A17" s="12" t="s">
        <v>96</v>
      </c>
      <c r="B17" s="12">
        <v>0</v>
      </c>
    </row>
    <row r="18" spans="1:2" x14ac:dyDescent="0.35">
      <c r="A18" s="12" t="s">
        <v>97</v>
      </c>
      <c r="B18" s="12"/>
    </row>
    <row r="19" spans="1:2" x14ac:dyDescent="0.35">
      <c r="A19" s="12" t="s">
        <v>28</v>
      </c>
      <c r="B19" s="12">
        <v>10834.05</v>
      </c>
    </row>
    <row r="20" spans="1:2" x14ac:dyDescent="0.35">
      <c r="A20" s="12" t="s">
        <v>98</v>
      </c>
      <c r="B20" s="12">
        <v>9199.9500000000007</v>
      </c>
    </row>
    <row r="21" spans="1:2" x14ac:dyDescent="0.35">
      <c r="A21" s="12" t="s">
        <v>99</v>
      </c>
      <c r="B21" s="12">
        <v>0</v>
      </c>
    </row>
    <row r="22" spans="1:2" x14ac:dyDescent="0.35">
      <c r="A22" s="12" t="s">
        <v>100</v>
      </c>
      <c r="B22" s="1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00DE-F3F4-454E-92DB-ED0DF06D9E89}">
  <dimension ref="A1:B23"/>
  <sheetViews>
    <sheetView workbookViewId="0">
      <selection sqref="A1:XFD1048576"/>
    </sheetView>
  </sheetViews>
  <sheetFormatPr defaultColWidth="10.6640625" defaultRowHeight="15.5" x14ac:dyDescent="0.35"/>
  <cols>
    <col min="1" max="1" width="26.33203125" customWidth="1"/>
  </cols>
  <sheetData>
    <row r="1" spans="1:2" x14ac:dyDescent="0.35">
      <c r="A1" s="15" t="s">
        <v>80</v>
      </c>
      <c r="B1" s="15" t="s">
        <v>81</v>
      </c>
    </row>
    <row r="2" spans="1:2" x14ac:dyDescent="0.35">
      <c r="A2" s="14" t="s">
        <v>82</v>
      </c>
      <c r="B2" s="14"/>
    </row>
    <row r="3" spans="1:2" x14ac:dyDescent="0.35">
      <c r="A3" s="14" t="s">
        <v>83</v>
      </c>
      <c r="B3" s="14"/>
    </row>
    <row r="4" spans="1:2" x14ac:dyDescent="0.35">
      <c r="A4" s="14" t="s">
        <v>84</v>
      </c>
      <c r="B4" s="14">
        <v>20000</v>
      </c>
    </row>
    <row r="5" spans="1:2" x14ac:dyDescent="0.35">
      <c r="A5" s="14" t="s">
        <v>15</v>
      </c>
      <c r="B5" s="14">
        <v>15000</v>
      </c>
    </row>
    <row r="6" spans="1:2" x14ac:dyDescent="0.35">
      <c r="A6" s="14" t="s">
        <v>101</v>
      </c>
      <c r="B6" s="14">
        <v>18000</v>
      </c>
    </row>
    <row r="7" spans="1:2" x14ac:dyDescent="0.35">
      <c r="A7" s="14" t="s">
        <v>102</v>
      </c>
      <c r="B7" s="14">
        <v>65000</v>
      </c>
    </row>
    <row r="8" spans="1:2" x14ac:dyDescent="0.35">
      <c r="A8" s="14" t="s">
        <v>103</v>
      </c>
      <c r="B8" s="14">
        <v>50000</v>
      </c>
    </row>
    <row r="9" spans="1:2" x14ac:dyDescent="0.35">
      <c r="A9" s="14" t="s">
        <v>86</v>
      </c>
      <c r="B9" s="14">
        <v>0</v>
      </c>
    </row>
    <row r="10" spans="1:2" x14ac:dyDescent="0.35">
      <c r="A10" s="14" t="s">
        <v>87</v>
      </c>
      <c r="B10" s="14"/>
    </row>
    <row r="11" spans="1:2" x14ac:dyDescent="0.35">
      <c r="A11" s="14" t="s">
        <v>88</v>
      </c>
      <c r="B11" s="14">
        <v>100000</v>
      </c>
    </row>
    <row r="12" spans="1:2" x14ac:dyDescent="0.35">
      <c r="A12" s="14" t="s">
        <v>89</v>
      </c>
      <c r="B12" s="14">
        <v>0</v>
      </c>
    </row>
    <row r="13" spans="1:2" x14ac:dyDescent="0.35">
      <c r="A13" s="14" t="s">
        <v>90</v>
      </c>
      <c r="B13" s="14">
        <v>0</v>
      </c>
    </row>
    <row r="14" spans="1:2" x14ac:dyDescent="0.35">
      <c r="A14" s="14" t="s">
        <v>91</v>
      </c>
      <c r="B14" s="14"/>
    </row>
    <row r="15" spans="1:2" x14ac:dyDescent="0.35">
      <c r="A15" s="14" t="s">
        <v>92</v>
      </c>
      <c r="B15" s="14"/>
    </row>
    <row r="16" spans="1:2" x14ac:dyDescent="0.35">
      <c r="A16" s="14" t="s">
        <v>93</v>
      </c>
      <c r="B16" s="14">
        <v>30000</v>
      </c>
    </row>
    <row r="17" spans="1:2" x14ac:dyDescent="0.35">
      <c r="A17" s="14" t="s">
        <v>94</v>
      </c>
      <c r="B17" s="14">
        <v>50000</v>
      </c>
    </row>
    <row r="18" spans="1:2" x14ac:dyDescent="0.35">
      <c r="A18" s="14" t="s">
        <v>96</v>
      </c>
      <c r="B18" s="14">
        <v>0</v>
      </c>
    </row>
    <row r="19" spans="1:2" x14ac:dyDescent="0.35">
      <c r="A19" s="14" t="s">
        <v>97</v>
      </c>
      <c r="B19" s="14"/>
    </row>
    <row r="20" spans="1:2" x14ac:dyDescent="0.35">
      <c r="A20" s="14" t="s">
        <v>28</v>
      </c>
      <c r="B20" s="14">
        <v>70000</v>
      </c>
    </row>
    <row r="21" spans="1:2" x14ac:dyDescent="0.35">
      <c r="A21" s="14" t="s">
        <v>98</v>
      </c>
      <c r="B21" s="14">
        <v>78000</v>
      </c>
    </row>
    <row r="22" spans="1:2" x14ac:dyDescent="0.35">
      <c r="A22" s="14" t="s">
        <v>99</v>
      </c>
      <c r="B22" s="14">
        <v>0</v>
      </c>
    </row>
    <row r="23" spans="1:2" x14ac:dyDescent="0.35">
      <c r="A23" s="14" t="s">
        <v>100</v>
      </c>
      <c r="B23" s="1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A11C-4D0F-453F-8F6F-01F71B1B55E7}">
  <dimension ref="A1:B23"/>
  <sheetViews>
    <sheetView tabSelected="1" workbookViewId="0">
      <selection sqref="A1:XFD1048576"/>
    </sheetView>
  </sheetViews>
  <sheetFormatPr defaultColWidth="10.6640625" defaultRowHeight="15.5" x14ac:dyDescent="0.35"/>
  <cols>
    <col min="1" max="1" width="26.33203125" customWidth="1"/>
  </cols>
  <sheetData>
    <row r="1" spans="1:2" x14ac:dyDescent="0.35">
      <c r="A1" s="15" t="s">
        <v>80</v>
      </c>
      <c r="B1" s="15" t="s">
        <v>81</v>
      </c>
    </row>
    <row r="2" spans="1:2" x14ac:dyDescent="0.35">
      <c r="A2" s="14" t="s">
        <v>82</v>
      </c>
      <c r="B2" s="14"/>
    </row>
    <row r="3" spans="1:2" x14ac:dyDescent="0.35">
      <c r="A3" s="14" t="s">
        <v>83</v>
      </c>
      <c r="B3" s="14"/>
    </row>
    <row r="4" spans="1:2" x14ac:dyDescent="0.35">
      <c r="A4" s="14" t="s">
        <v>84</v>
      </c>
      <c r="B4" s="14">
        <v>20000</v>
      </c>
    </row>
    <row r="5" spans="1:2" x14ac:dyDescent="0.35">
      <c r="A5" s="14" t="s">
        <v>15</v>
      </c>
      <c r="B5" s="14">
        <v>15000</v>
      </c>
    </row>
    <row r="6" spans="1:2" x14ac:dyDescent="0.35">
      <c r="A6" s="14" t="s">
        <v>101</v>
      </c>
      <c r="B6" s="14">
        <v>18000</v>
      </c>
    </row>
    <row r="7" spans="1:2" x14ac:dyDescent="0.35">
      <c r="A7" s="14" t="s">
        <v>102</v>
      </c>
      <c r="B7" s="14">
        <v>65000</v>
      </c>
    </row>
    <row r="8" spans="1:2" x14ac:dyDescent="0.35">
      <c r="A8" s="14" t="s">
        <v>103</v>
      </c>
      <c r="B8" s="14">
        <v>50000</v>
      </c>
    </row>
    <row r="9" spans="1:2" x14ac:dyDescent="0.35">
      <c r="A9" s="14" t="s">
        <v>86</v>
      </c>
      <c r="B9" s="14">
        <v>0</v>
      </c>
    </row>
    <row r="10" spans="1:2" x14ac:dyDescent="0.35">
      <c r="A10" s="14" t="s">
        <v>87</v>
      </c>
      <c r="B10" s="14"/>
    </row>
    <row r="11" spans="1:2" x14ac:dyDescent="0.35">
      <c r="A11" s="14" t="s">
        <v>88</v>
      </c>
      <c r="B11" s="14">
        <v>100000</v>
      </c>
    </row>
    <row r="12" spans="1:2" x14ac:dyDescent="0.35">
      <c r="A12" s="14" t="s">
        <v>89</v>
      </c>
      <c r="B12" s="14">
        <v>0</v>
      </c>
    </row>
    <row r="13" spans="1:2" x14ac:dyDescent="0.35">
      <c r="A13" s="14" t="s">
        <v>90</v>
      </c>
      <c r="B13" s="14">
        <v>0</v>
      </c>
    </row>
    <row r="14" spans="1:2" x14ac:dyDescent="0.35">
      <c r="A14" s="14" t="s">
        <v>91</v>
      </c>
      <c r="B14" s="14"/>
    </row>
    <row r="15" spans="1:2" x14ac:dyDescent="0.35">
      <c r="A15" s="14" t="s">
        <v>92</v>
      </c>
      <c r="B15" s="14"/>
    </row>
    <row r="16" spans="1:2" x14ac:dyDescent="0.35">
      <c r="A16" s="14" t="s">
        <v>93</v>
      </c>
      <c r="B16" s="14">
        <v>30000</v>
      </c>
    </row>
    <row r="17" spans="1:2" x14ac:dyDescent="0.35">
      <c r="A17" s="14" t="s">
        <v>94</v>
      </c>
      <c r="B17" s="14">
        <v>50000</v>
      </c>
    </row>
    <row r="18" spans="1:2" x14ac:dyDescent="0.35">
      <c r="A18" s="14" t="s">
        <v>96</v>
      </c>
      <c r="B18" s="14">
        <v>0</v>
      </c>
    </row>
    <row r="19" spans="1:2" x14ac:dyDescent="0.35">
      <c r="A19" s="14" t="s">
        <v>97</v>
      </c>
      <c r="B19" s="14"/>
    </row>
    <row r="20" spans="1:2" x14ac:dyDescent="0.35">
      <c r="A20" s="14" t="s">
        <v>28</v>
      </c>
      <c r="B20" s="14">
        <v>70000</v>
      </c>
    </row>
    <row r="21" spans="1:2" x14ac:dyDescent="0.35">
      <c r="A21" s="14" t="s">
        <v>98</v>
      </c>
      <c r="B21" s="14">
        <v>78000</v>
      </c>
    </row>
    <row r="22" spans="1:2" x14ac:dyDescent="0.35">
      <c r="A22" s="14" t="s">
        <v>99</v>
      </c>
      <c r="B22" s="14">
        <v>0</v>
      </c>
    </row>
    <row r="23" spans="1:2" x14ac:dyDescent="0.35">
      <c r="A23" s="14" t="s">
        <v>100</v>
      </c>
      <c r="B23" s="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startup cost</vt:lpstr>
      <vt:lpstr>income statement 1</vt:lpstr>
      <vt:lpstr>Income Statement Year 2 </vt:lpstr>
      <vt:lpstr>Income Statement Year 3</vt:lpstr>
      <vt:lpstr>Cash Flow Year 1 </vt:lpstr>
      <vt:lpstr>Cash Flow Year 2</vt:lpstr>
      <vt:lpstr>Cash Flow Year 3</vt:lpstr>
      <vt:lpstr>balance sheet year 1</vt:lpstr>
      <vt:lpstr>balance sheet year 2 </vt:lpstr>
      <vt:lpstr>balance sheet 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mehakpreet kaur</cp:lastModifiedBy>
  <dcterms:created xsi:type="dcterms:W3CDTF">2022-03-19T15:50:25Z</dcterms:created>
  <dcterms:modified xsi:type="dcterms:W3CDTF">2025-03-17T07:45:59Z</dcterms:modified>
</cp:coreProperties>
</file>